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Osavuosikatsaukset\2026\Q1\"/>
    </mc:Choice>
  </mc:AlternateContent>
  <xr:revisionPtr revIDLastSave="0" documentId="13_ncr:1_{63ECDF86-EECF-4216-834B-D8627CAE263D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Valmet Key Financials" sheetId="8" r:id="rId1"/>
    <sheet name="Previous Reporting Structure" sheetId="7" r:id="rId2"/>
  </sheets>
  <definedNames>
    <definedName name="_xlnm.Print_Area" localSheetId="1">'Previous Reporting Structure'!$A$1:$BF$63,'Previous Reporting Structure'!$A$66:$BF$107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8" i="8" l="1"/>
  <c r="Q58" i="8"/>
  <c r="R58" i="8"/>
  <c r="S58" i="8"/>
  <c r="T58" i="8"/>
  <c r="U58" i="8"/>
  <c r="V58" i="8"/>
  <c r="P59" i="8"/>
  <c r="Q59" i="8"/>
  <c r="R59" i="8"/>
  <c r="S59" i="8"/>
  <c r="T59" i="8"/>
  <c r="U59" i="8"/>
  <c r="V59" i="8"/>
  <c r="P60" i="8"/>
  <c r="Q60" i="8"/>
  <c r="R60" i="8"/>
  <c r="S60" i="8"/>
  <c r="T60" i="8"/>
  <c r="U60" i="8"/>
  <c r="V60" i="8"/>
  <c r="O59" i="8"/>
  <c r="O60" i="8"/>
  <c r="O58" i="8"/>
  <c r="O57" i="8"/>
  <c r="P57" i="8"/>
  <c r="Q57" i="8"/>
  <c r="R57" i="8"/>
  <c r="S57" i="8"/>
  <c r="T57" i="8"/>
  <c r="U57" i="8"/>
  <c r="V57" i="8"/>
  <c r="P56" i="8"/>
  <c r="Q56" i="8"/>
  <c r="R56" i="8"/>
  <c r="S56" i="8"/>
  <c r="T56" i="8"/>
  <c r="U56" i="8"/>
  <c r="V56" i="8"/>
  <c r="O56" i="8"/>
  <c r="P55" i="8"/>
  <c r="Q55" i="8"/>
  <c r="R55" i="8"/>
  <c r="S55" i="8"/>
  <c r="T55" i="8"/>
  <c r="U55" i="8"/>
  <c r="V55" i="8"/>
  <c r="O55" i="8"/>
  <c r="V53" i="8"/>
  <c r="U53" i="8"/>
  <c r="T53" i="8"/>
  <c r="S53" i="8"/>
  <c r="R53" i="8"/>
  <c r="Q53" i="8"/>
  <c r="P53" i="8"/>
  <c r="V52" i="8"/>
  <c r="U52" i="8"/>
  <c r="T52" i="8"/>
  <c r="S52" i="8"/>
  <c r="R52" i="8"/>
  <c r="Q52" i="8"/>
  <c r="P52" i="8"/>
  <c r="V51" i="8"/>
  <c r="U51" i="8"/>
  <c r="T51" i="8"/>
  <c r="S51" i="8"/>
  <c r="R51" i="8"/>
  <c r="Q51" i="8"/>
  <c r="P51" i="8"/>
  <c r="O52" i="8"/>
  <c r="O53" i="8"/>
  <c r="O51" i="8"/>
  <c r="P50" i="8"/>
  <c r="Q50" i="8"/>
  <c r="R50" i="8"/>
  <c r="S50" i="8"/>
  <c r="T50" i="8"/>
  <c r="U50" i="8"/>
  <c r="V50" i="8"/>
  <c r="O50" i="8"/>
  <c r="P49" i="8"/>
  <c r="Q49" i="8"/>
  <c r="R49" i="8"/>
  <c r="S49" i="8"/>
  <c r="T49" i="8"/>
  <c r="U49" i="8"/>
  <c r="V49" i="8"/>
  <c r="O49" i="8"/>
  <c r="P48" i="8"/>
  <c r="Q48" i="8"/>
  <c r="R48" i="8"/>
  <c r="S48" i="8"/>
  <c r="T48" i="8"/>
  <c r="U48" i="8"/>
  <c r="V48" i="8"/>
  <c r="O48" i="8"/>
  <c r="T95" i="8"/>
  <c r="C55" i="8" l="1"/>
  <c r="D55" i="8"/>
  <c r="E55" i="8"/>
  <c r="F55" i="8"/>
  <c r="G55" i="8"/>
  <c r="H55" i="8"/>
  <c r="I55" i="8"/>
  <c r="J55" i="8"/>
  <c r="K55" i="8"/>
  <c r="L55" i="8"/>
  <c r="M55" i="8"/>
  <c r="B55" i="8"/>
  <c r="C48" i="8"/>
  <c r="D48" i="8"/>
  <c r="E48" i="8"/>
  <c r="F48" i="8"/>
  <c r="G48" i="8"/>
  <c r="H48" i="8"/>
  <c r="I48" i="8"/>
  <c r="J48" i="8"/>
  <c r="K48" i="8"/>
  <c r="L48" i="8"/>
  <c r="B48" i="8"/>
  <c r="J37" i="8"/>
  <c r="M64" i="8"/>
  <c r="M66" i="8" s="1"/>
  <c r="M70" i="8" s="1"/>
  <c r="M73" i="8" s="1"/>
  <c r="M48" i="8"/>
  <c r="BG99" i="7"/>
  <c r="BG63" i="7"/>
  <c r="BF63" i="7"/>
  <c r="BG62" i="7"/>
  <c r="BF62" i="7"/>
  <c r="BG61" i="7"/>
  <c r="BF61" i="7"/>
  <c r="BG60" i="7"/>
  <c r="BF60" i="7"/>
  <c r="BG58" i="7"/>
  <c r="BG59" i="7"/>
  <c r="BG56" i="7"/>
  <c r="BG55" i="7"/>
  <c r="BG54" i="7"/>
  <c r="BG53" i="7"/>
  <c r="BG52" i="7"/>
  <c r="BG51" i="7"/>
  <c r="BF59" i="7"/>
  <c r="BF58" i="7"/>
  <c r="BF56" i="7"/>
  <c r="BF55" i="7"/>
  <c r="BF54" i="7"/>
  <c r="BF53" i="7"/>
  <c r="BF52" i="7"/>
  <c r="BF51" i="7"/>
  <c r="BD63" i="7" l="1"/>
  <c r="BD62" i="7"/>
  <c r="BD61" i="7"/>
  <c r="BD60" i="7"/>
  <c r="BD59" i="7"/>
  <c r="BD58" i="7"/>
  <c r="BD68" i="7" s="1"/>
  <c r="BD56" i="7"/>
  <c r="BD55" i="7"/>
  <c r="BD54" i="7"/>
  <c r="BD53" i="7"/>
  <c r="BD52" i="7"/>
  <c r="BE97" i="7"/>
  <c r="BE102" i="7"/>
  <c r="BE92" i="7"/>
  <c r="BE93" i="7"/>
  <c r="BE94" i="7"/>
  <c r="BE91" i="7"/>
  <c r="BE63" i="7"/>
  <c r="BE62" i="7"/>
  <c r="BE61" i="7"/>
  <c r="BE60" i="7"/>
  <c r="BE59" i="7"/>
  <c r="BE58" i="7"/>
  <c r="BE68" i="7" s="1"/>
  <c r="BE56" i="7"/>
  <c r="BE55" i="7"/>
  <c r="BE54" i="7"/>
  <c r="BE53" i="7"/>
  <c r="BE52" i="7"/>
  <c r="BE51" i="7"/>
  <c r="BD51" i="7"/>
  <c r="L63" i="7"/>
  <c r="L62" i="7"/>
  <c r="L61" i="7"/>
  <c r="L60" i="7"/>
  <c r="L59" i="7"/>
  <c r="L58" i="7"/>
  <c r="L56" i="7"/>
  <c r="L55" i="7"/>
  <c r="L54" i="7"/>
  <c r="L53" i="7"/>
  <c r="L52" i="7"/>
  <c r="BC63" i="7"/>
  <c r="BC62" i="7"/>
  <c r="BC61" i="7"/>
  <c r="BC60" i="7"/>
  <c r="BC59" i="7"/>
  <c r="BC58" i="7"/>
  <c r="BC56" i="7"/>
  <c r="BC55" i="7"/>
  <c r="BC54" i="7"/>
  <c r="BC53" i="7"/>
  <c r="BC52" i="7"/>
  <c r="BC32" i="7"/>
  <c r="BC3" i="7"/>
  <c r="BC51" i="7" s="1"/>
  <c r="BA89" i="7" l="1"/>
  <c r="J46" i="7" l="1"/>
  <c r="J47" i="7"/>
  <c r="J48" i="7"/>
  <c r="J45" i="7"/>
  <c r="J39" i="7"/>
  <c r="J40" i="7"/>
  <c r="J41" i="7"/>
  <c r="J42" i="7"/>
  <c r="J38" i="7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<sst xmlns="http://schemas.openxmlformats.org/spreadsheetml/2006/main" count="354" uniqueCount="125">
  <si>
    <t>Orders received</t>
  </si>
  <si>
    <t>Services</t>
  </si>
  <si>
    <t>Automation</t>
  </si>
  <si>
    <t>Flow Control</t>
  </si>
  <si>
    <t xml:space="preserve">   Automation Systems</t>
  </si>
  <si>
    <t>Process Technologies</t>
  </si>
  <si>
    <t xml:space="preserve">   Pulp and Energy</t>
  </si>
  <si>
    <t xml:space="preserve">   Paper</t>
  </si>
  <si>
    <t>Net sales</t>
  </si>
  <si>
    <t>Comparable EBITA</t>
  </si>
  <si>
    <t>Other</t>
  </si>
  <si>
    <t>Comparable EBITA margin</t>
  </si>
  <si>
    <t>Reported EBITA</t>
  </si>
  <si>
    <t>Items affecting comparability</t>
  </si>
  <si>
    <t>Amortization</t>
  </si>
  <si>
    <t>Automation Systems</t>
  </si>
  <si>
    <t>Pulp and Energy</t>
  </si>
  <si>
    <t>Paper</t>
  </si>
  <si>
    <t>P&amp;L</t>
  </si>
  <si>
    <t xml:space="preserve">   Cost of goods sold</t>
  </si>
  <si>
    <t>Gross profit</t>
  </si>
  <si>
    <t xml:space="preserve">   SG&amp;A*</t>
  </si>
  <si>
    <t xml:space="preserve">   Other operating income and expenses (net)</t>
  </si>
  <si>
    <t xml:space="preserve">  Associated companies, operative investments*</t>
  </si>
  <si>
    <t>Operating profit</t>
  </si>
  <si>
    <t xml:space="preserve">   Finance costs (net)*</t>
  </si>
  <si>
    <t xml:space="preserve">   Associated companies, financial investments*</t>
  </si>
  <si>
    <t>Profit before taxes</t>
  </si>
  <si>
    <t xml:space="preserve">   Income taxes</t>
  </si>
  <si>
    <t>Profit for the period</t>
  </si>
  <si>
    <t xml:space="preserve">   Attributable to:</t>
  </si>
  <si>
    <t xml:space="preserve">   Owners of the parent</t>
  </si>
  <si>
    <t xml:space="preserve">   Non-controlling interests</t>
  </si>
  <si>
    <t>EPS (attr. to owners of the parent)</t>
  </si>
  <si>
    <t>Balance sheet</t>
  </si>
  <si>
    <t>Cash and cash equivalents</t>
  </si>
  <si>
    <t>Net working capital</t>
  </si>
  <si>
    <t>Gearing</t>
  </si>
  <si>
    <t>Equity to assets ratio</t>
  </si>
  <si>
    <t>Total assets</t>
  </si>
  <si>
    <t>Capital employed</t>
  </si>
  <si>
    <t>Depreciation</t>
  </si>
  <si>
    <t>Cash flow provided by operating activities</t>
  </si>
  <si>
    <t>CAPEX (excl. business combinations and leased assets)</t>
  </si>
  <si>
    <t>Aver. number of outstanding shares</t>
  </si>
  <si>
    <t>*SG&amp;A = Selling, general and administrative expenses</t>
  </si>
  <si>
    <t>*Associated companies = Share in profits and losses of associated companies, operative investments</t>
  </si>
  <si>
    <t>*Finance costs (net) = Financial income and expenses, net</t>
  </si>
  <si>
    <t>*Associated companies, financial investments = Share in profits and losses of associated companies, financial investments</t>
  </si>
  <si>
    <t>*In order to show more quarterly data, click the + icon above.</t>
  </si>
  <si>
    <t>Q1/2014</t>
  </si>
  <si>
    <t>Q2/2014</t>
  </si>
  <si>
    <t>Q3/2014</t>
  </si>
  <si>
    <t>Q4/2014</t>
  </si>
  <si>
    <t>Q1/2015</t>
  </si>
  <si>
    <t>Q2/2015</t>
  </si>
  <si>
    <t>Q3/2015</t>
  </si>
  <si>
    <t>Q4/2015</t>
  </si>
  <si>
    <t>Q1/2016</t>
  </si>
  <si>
    <t>Q2/2016</t>
  </si>
  <si>
    <t>Q3/2016</t>
  </si>
  <si>
    <t>Q4/2016</t>
  </si>
  <si>
    <t>Q1/2017</t>
  </si>
  <si>
    <t>Q2/2017</t>
  </si>
  <si>
    <t>Q3/2017</t>
  </si>
  <si>
    <t>Q4/2017</t>
  </si>
  <si>
    <t>Q1/2018</t>
  </si>
  <si>
    <t>Q2/2018</t>
  </si>
  <si>
    <t>Q3/2018</t>
  </si>
  <si>
    <t>Q4/2018</t>
  </si>
  <si>
    <t>Q1/2019</t>
  </si>
  <si>
    <t>Q2/2019</t>
  </si>
  <si>
    <t>Q3/2019</t>
  </si>
  <si>
    <t>Q4/2019</t>
  </si>
  <si>
    <t>Q1/2020</t>
  </si>
  <si>
    <t>Q2/2020</t>
  </si>
  <si>
    <t>Q3/2020</t>
  </si>
  <si>
    <t>Q4/2020</t>
  </si>
  <si>
    <t>Q1/2021</t>
  </si>
  <si>
    <t>Q2/2021</t>
  </si>
  <si>
    <t>Q3/2021</t>
  </si>
  <si>
    <t>Q4/2021</t>
  </si>
  <si>
    <t>Q1/2022</t>
  </si>
  <si>
    <t>Q2/2022</t>
  </si>
  <si>
    <t>Q3/2022</t>
  </si>
  <si>
    <t>Q4/2022</t>
  </si>
  <si>
    <t>Q1/2023</t>
  </si>
  <si>
    <t>Q2/2023</t>
  </si>
  <si>
    <t>Q3/2023</t>
  </si>
  <si>
    <t>Q4/2023</t>
  </si>
  <si>
    <t>Q1/2024</t>
  </si>
  <si>
    <t>Q2/2024</t>
  </si>
  <si>
    <t>Q3/2024</t>
  </si>
  <si>
    <t>Q4/2024</t>
  </si>
  <si>
    <t>Q1/2025</t>
  </si>
  <si>
    <t>Q2/2025</t>
  </si>
  <si>
    <t>Segment figures, EUR million</t>
  </si>
  <si>
    <t>Net interest-bearing liabilities</t>
  </si>
  <si>
    <t>Equity per share, EUR</t>
  </si>
  <si>
    <t>Process Performance Solutions</t>
  </si>
  <si>
    <t xml:space="preserve"> Flow Control</t>
  </si>
  <si>
    <t xml:space="preserve"> Automation Solutions</t>
  </si>
  <si>
    <t xml:space="preserve"> Pulp, Energy and Circularity</t>
  </si>
  <si>
    <t xml:space="preserve"> Packaging and Paper</t>
  </si>
  <si>
    <t xml:space="preserve"> Tissue</t>
  </si>
  <si>
    <t>Biomaterial Solutions and Services</t>
  </si>
  <si>
    <t xml:space="preserve"> Share in PnL of associated     companies, operative investments*</t>
  </si>
  <si>
    <t>DPS (dividend per share), EUR</t>
  </si>
  <si>
    <t>1.35*</t>
  </si>
  <si>
    <t>*Board of Directors proposal</t>
  </si>
  <si>
    <t>Q3/2025</t>
  </si>
  <si>
    <t>Q4/2025</t>
  </si>
  <si>
    <t xml:space="preserve"> of which biomaterial services</t>
  </si>
  <si>
    <t>Business area figures, EUR million</t>
  </si>
  <si>
    <t>Segment figures, EUR million*</t>
  </si>
  <si>
    <t>* 2014–2023 figures have not been restated to reflect the new segment reporting structure which Valmet implemented as of July 1, 2025.</t>
  </si>
  <si>
    <t>*LTM= Last Twelve Months</t>
  </si>
  <si>
    <t>Comparable ROCE before taxes (LTM)*, %</t>
  </si>
  <si>
    <t>Business line figures, EUR million</t>
  </si>
  <si>
    <t>Group figures, EUR million expect per share amounts</t>
  </si>
  <si>
    <t>Equity per share</t>
  </si>
  <si>
    <t>Earnings per share (EPS) (attr. to owners of the parent)</t>
  </si>
  <si>
    <t>Comparable ROCE (LTM)*, %</t>
  </si>
  <si>
    <t>*LTM = Last Twelve Months</t>
  </si>
  <si>
    <t>Q1/2026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</si>
</sst>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\ %"/>
    <numFmt numFmtId="165" formatCode="0.0%"/>
    <numFmt numFmtId="166" formatCode="0%"/>
    <numFmt numFmtId="167" formatCode="_-* #,##0_-;\-* #,##0_-;_-* &quot;-&quot;??_-;_-@_-"/>
  </numFmts>
  <fonts count="9" x14ac:knownFonts="1">
    <font>
      <sz val="11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sz val="9"/>
      <name val="Arial"/>
      <family val="2"/>
      <scheme val="minor"/>
    </font>
    <font>
      <i/>
      <sz val="8"/>
      <color theme="1"/>
      <name val="Arial"/>
      <family val="2"/>
      <scheme val="minor"/>
    </font>
    <font>
      <u/>
      <sz val="9"/>
      <color theme="1"/>
      <name val="Arial"/>
      <family val="2"/>
      <scheme val="minor"/>
    </font>
    <font>
      <sz val="8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96D59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3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/>
    <xf numFmtId="164" fontId="1" fillId="0" borderId="0" xfId="1" applyNumberFormat="1" applyFont="1"/>
    <xf numFmtId="3" fontId="1" fillId="0" borderId="0" xfId="0" applyNumberFormat="1" applyFont="1"/>
    <xf numFmtId="3" fontId="2" fillId="0" borderId="0" xfId="0" applyNumberFormat="1" applyFont="1"/>
    <xf numFmtId="164" fontId="2" fillId="0" borderId="0" xfId="1" applyNumberFormat="1" applyFont="1" applyFill="1"/>
    <xf numFmtId="164" fontId="1" fillId="0" borderId="0" xfId="1" applyNumberFormat="1" applyFont="1" applyFill="1"/>
    <xf numFmtId="2" fontId="1" fillId="0" borderId="0" xfId="0" applyNumberFormat="1" applyFont="1"/>
    <xf numFmtId="9" fontId="1" fillId="0" borderId="0" xfId="1" applyFont="1" applyFill="1"/>
    <xf numFmtId="9" fontId="1" fillId="0" borderId="0" xfId="0" applyNumberFormat="1" applyFont="1"/>
    <xf numFmtId="4" fontId="1" fillId="0" borderId="0" xfId="0" applyNumberFormat="1" applyFont="1"/>
    <xf numFmtId="0" fontId="1" fillId="3" borderId="0" xfId="0" applyFont="1" applyFill="1" applyAlignment="1">
      <alignment horizontal="right"/>
    </xf>
    <xf numFmtId="0" fontId="1" fillId="5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1" fontId="2" fillId="0" borderId="0" xfId="0" applyNumberFormat="1" applyFont="1"/>
    <xf numFmtId="1" fontId="1" fillId="0" borderId="0" xfId="0" applyNumberFormat="1" applyFont="1"/>
    <xf numFmtId="165" fontId="2" fillId="0" borderId="0" xfId="0" applyNumberFormat="1" applyFont="1"/>
    <xf numFmtId="2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left" indent="2"/>
    </xf>
    <xf numFmtId="165" fontId="2" fillId="0" borderId="0" xfId="1" applyNumberFormat="1" applyFont="1" applyFill="1"/>
    <xf numFmtId="165" fontId="2" fillId="0" borderId="0" xfId="1" applyNumberFormat="1" applyFont="1"/>
    <xf numFmtId="165" fontId="1" fillId="0" borderId="0" xfId="1" applyNumberFormat="1" applyFont="1" applyFill="1"/>
    <xf numFmtId="165" fontId="1" fillId="0" borderId="0" xfId="1" applyNumberFormat="1" applyFont="1"/>
    <xf numFmtId="165" fontId="1" fillId="0" borderId="0" xfId="0" applyNumberFormat="1" applyFont="1"/>
    <xf numFmtId="166" fontId="1" fillId="0" borderId="0" xfId="1" applyNumberFormat="1" applyFont="1" applyFill="1"/>
    <xf numFmtId="166" fontId="1" fillId="0" borderId="0" xfId="0" applyNumberFormat="1" applyFont="1"/>
    <xf numFmtId="166" fontId="5" fillId="0" borderId="0" xfId="0" applyNumberFormat="1" applyFont="1"/>
    <xf numFmtId="0" fontId="7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/>
    <xf numFmtId="3" fontId="6" fillId="0" borderId="0" xfId="0" applyNumberFormat="1" applyFont="1"/>
    <xf numFmtId="0" fontId="8" fillId="0" borderId="0" xfId="0" applyFont="1"/>
    <xf numFmtId="3" fontId="8" fillId="0" borderId="0" xfId="0" applyNumberFormat="1" applyFont="1"/>
    <xf numFmtId="167" fontId="1" fillId="0" borderId="0" xfId="2" applyNumberFormat="1" applyFont="1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wrapText="1"/>
    </xf>
    <xf numFmtId="0" fontId="6" fillId="0" borderId="0" xfId="0" applyFont="1" applyAlignment="1">
      <alignment horizontal="left" indent="1"/>
    </xf>
    <xf numFmtId="0" fontId="1" fillId="4" borderId="0" xfId="0" applyFont="1" applyFill="1" applyAlignment="1">
      <alignment horizontal="center"/>
    </xf>
    <xf numFmtId="164" fontId="2" fillId="0" borderId="0" xfId="0" applyNumberFormat="1" applyFont="1"/>
    <xf numFmtId="164" fontId="1" fillId="0" borderId="0" xfId="0" applyNumberFormat="1" applyFont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999FF"/>
      <color rgb="FF66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Valmet">
  <a:themeElements>
    <a:clrScheme name="Valmet 2016">
      <a:dk1>
        <a:sysClr val="windowText" lastClr="000000"/>
      </a:dk1>
      <a:lt1>
        <a:sysClr val="window" lastClr="FFFFFF"/>
      </a:lt1>
      <a:dk2>
        <a:srgbClr val="4C4D4F"/>
      </a:dk2>
      <a:lt2>
        <a:srgbClr val="ECEDEF"/>
      </a:lt2>
      <a:accent1>
        <a:srgbClr val="50B948"/>
      </a:accent1>
      <a:accent2>
        <a:srgbClr val="96D591"/>
      </a:accent2>
      <a:accent3>
        <a:srgbClr val="8B8D8E"/>
      </a:accent3>
      <a:accent4>
        <a:srgbClr val="4C4D4F"/>
      </a:accent4>
      <a:accent5>
        <a:srgbClr val="008ABA"/>
      </a:accent5>
      <a:accent6>
        <a:srgbClr val="766341"/>
      </a:accent6>
      <a:hlink>
        <a:srgbClr val="50B948"/>
      </a:hlink>
      <a:folHlink>
        <a:srgbClr val="4C4D4F"/>
      </a:folHlink>
    </a:clrScheme>
    <a:fontScheme name="Valmet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>
          <a:solidFill>
            <a:schemeClr val="accent4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36000" tIns="36000" rIns="36000" bIns="36000" rtlCol="0">
        <a:spAutoFit/>
      </a:bodyPr>
      <a:lstStyle>
        <a:defPPr>
          <a:defRPr dirty="0" smtClean="0">
            <a:solidFill>
              <a:schemeClr val="tx2">
                <a:lumMod val="50000"/>
              </a:schemeClr>
            </a:solidFill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Valmet.potx" id="{921D28F3-E1F9-4B70-9063-F01580EE3B6C}" vid="{74ED48BD-A29D-46BF-A173-0B23E8D1D3B5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3A702-BFFE-4C9B-AF90-C7CE7F0DF4F7}">
  <sheetPr codeName="Sheet1"/>
  <dimension ref="A1:W105"/>
  <sheetViews>
    <sheetView tabSelected="1" zoomScale="140" zoomScaleNormal="140" workbookViewId="0">
      <pane xSplit="1" topLeftCell="K1" activePane="topRight" state="frozen"/>
      <selection pane="topRight"/>
    </sheetView>
  </sheetViews>
  <sheetFormatPr defaultColWidth="10.625" defaultRowHeight="12" x14ac:dyDescent="0.2"/>
  <cols>
    <col min="1" max="1" width="24.75" style="2" customWidth="1"/>
    <col min="2" max="12" width="10.625" style="2"/>
    <col min="13" max="13" width="10.625" style="3"/>
    <col min="14" max="14" width="5.625" style="2" customWidth="1"/>
    <col min="15" max="17" width="10.625" style="2"/>
    <col min="18" max="18" width="11.75" style="2" customWidth="1"/>
    <col min="19" max="16384" width="10.625" style="2"/>
  </cols>
  <sheetData>
    <row r="1" spans="1:23" ht="33.75" customHeight="1" x14ac:dyDescent="0.2">
      <c r="A1" s="2" t="e" vm="1">
        <v>#VALUE!</v>
      </c>
      <c r="B1" s="2" t="s">
        <v>115</v>
      </c>
    </row>
    <row r="2" spans="1:23" x14ac:dyDescent="0.2">
      <c r="A2" s="1" t="s">
        <v>114</v>
      </c>
      <c r="B2" s="1">
        <v>2014</v>
      </c>
      <c r="C2" s="1">
        <v>2015</v>
      </c>
      <c r="D2" s="1">
        <v>2016</v>
      </c>
      <c r="E2" s="1">
        <v>2017</v>
      </c>
      <c r="F2" s="1">
        <v>2018</v>
      </c>
      <c r="G2" s="1">
        <v>2019</v>
      </c>
      <c r="H2" s="1">
        <v>2020</v>
      </c>
      <c r="I2" s="1">
        <v>2021</v>
      </c>
      <c r="J2" s="1">
        <v>2022</v>
      </c>
      <c r="K2" s="1">
        <v>2023</v>
      </c>
      <c r="L2" s="1">
        <v>2024</v>
      </c>
      <c r="M2" s="1">
        <v>2025</v>
      </c>
      <c r="O2" s="15" t="s">
        <v>90</v>
      </c>
      <c r="P2" s="15" t="s">
        <v>91</v>
      </c>
      <c r="Q2" s="15" t="s">
        <v>92</v>
      </c>
      <c r="R2" s="15" t="s">
        <v>93</v>
      </c>
      <c r="S2" s="15" t="s">
        <v>94</v>
      </c>
      <c r="T2" s="15" t="s">
        <v>95</v>
      </c>
      <c r="U2" s="15" t="s">
        <v>110</v>
      </c>
      <c r="V2" s="15" t="s">
        <v>111</v>
      </c>
      <c r="W2" s="15" t="s">
        <v>124</v>
      </c>
    </row>
    <row r="3" spans="1:23" x14ac:dyDescent="0.2">
      <c r="A3" s="3" t="s">
        <v>0</v>
      </c>
      <c r="B3" s="6">
        <v>3071</v>
      </c>
      <c r="C3" s="6">
        <v>2878</v>
      </c>
      <c r="D3" s="6">
        <v>3139</v>
      </c>
      <c r="E3" s="6">
        <v>3272</v>
      </c>
      <c r="F3" s="6">
        <v>3722</v>
      </c>
      <c r="G3" s="6">
        <v>3986</v>
      </c>
      <c r="H3" s="6">
        <v>3653</v>
      </c>
      <c r="I3" s="6">
        <v>4740</v>
      </c>
      <c r="J3" s="6">
        <v>5194</v>
      </c>
      <c r="K3" s="6">
        <v>4955</v>
      </c>
      <c r="L3" s="6">
        <v>5837</v>
      </c>
      <c r="M3" s="6">
        <v>5216</v>
      </c>
      <c r="O3" s="6">
        <v>1050</v>
      </c>
      <c r="P3" s="6">
        <v>1283</v>
      </c>
      <c r="Q3" s="6">
        <v>1041</v>
      </c>
      <c r="R3" s="6">
        <v>2463</v>
      </c>
      <c r="S3" s="6">
        <v>1332</v>
      </c>
      <c r="T3" s="6">
        <v>1520</v>
      </c>
      <c r="U3" s="6">
        <v>1083</v>
      </c>
      <c r="V3" s="6">
        <v>1281</v>
      </c>
      <c r="W3" s="6">
        <v>1092</v>
      </c>
    </row>
    <row r="4" spans="1:23" x14ac:dyDescent="0.2">
      <c r="A4" s="29" t="s">
        <v>99</v>
      </c>
      <c r="L4" s="5">
        <v>1446</v>
      </c>
      <c r="M4" s="5">
        <v>1500</v>
      </c>
      <c r="O4" s="2">
        <v>328</v>
      </c>
      <c r="P4" s="2">
        <v>352</v>
      </c>
      <c r="Q4" s="2">
        <v>322</v>
      </c>
      <c r="R4" s="2">
        <v>443</v>
      </c>
      <c r="S4" s="2">
        <v>406</v>
      </c>
      <c r="T4" s="2">
        <v>376</v>
      </c>
      <c r="U4" s="2">
        <v>345</v>
      </c>
      <c r="V4" s="2">
        <v>372</v>
      </c>
      <c r="W4" s="2">
        <v>400</v>
      </c>
    </row>
    <row r="5" spans="1:23" s="34" customFormat="1" ht="11.25" x14ac:dyDescent="0.2">
      <c r="A5" s="34" t="s">
        <v>100</v>
      </c>
      <c r="L5" s="35">
        <v>763</v>
      </c>
      <c r="M5" s="35">
        <v>798</v>
      </c>
      <c r="O5" s="34">
        <v>194</v>
      </c>
      <c r="P5" s="34">
        <v>195</v>
      </c>
      <c r="Q5" s="34">
        <v>188</v>
      </c>
      <c r="R5" s="34">
        <v>185</v>
      </c>
      <c r="S5" s="34">
        <v>215</v>
      </c>
      <c r="T5" s="34">
        <v>206</v>
      </c>
      <c r="U5" s="34">
        <v>196</v>
      </c>
      <c r="V5" s="34">
        <v>182</v>
      </c>
      <c r="W5" s="34">
        <v>207</v>
      </c>
    </row>
    <row r="6" spans="1:23" s="34" customFormat="1" ht="11.25" x14ac:dyDescent="0.2">
      <c r="A6" s="34" t="s">
        <v>101</v>
      </c>
      <c r="L6" s="35">
        <v>683</v>
      </c>
      <c r="M6" s="35">
        <v>702</v>
      </c>
      <c r="O6" s="34">
        <v>134</v>
      </c>
      <c r="P6" s="34">
        <v>157</v>
      </c>
      <c r="Q6" s="34">
        <v>133</v>
      </c>
      <c r="R6" s="34">
        <v>258</v>
      </c>
      <c r="S6" s="34">
        <v>191</v>
      </c>
      <c r="T6" s="34">
        <v>170</v>
      </c>
      <c r="U6" s="34">
        <v>150</v>
      </c>
      <c r="V6" s="34">
        <v>190</v>
      </c>
      <c r="W6" s="34">
        <v>192</v>
      </c>
    </row>
    <row r="7" spans="1:23" x14ac:dyDescent="0.2">
      <c r="A7" s="29" t="s">
        <v>105</v>
      </c>
      <c r="L7" s="5">
        <v>4392</v>
      </c>
      <c r="M7" s="5">
        <v>3716</v>
      </c>
      <c r="O7" s="2">
        <v>722</v>
      </c>
      <c r="P7" s="2">
        <v>930</v>
      </c>
      <c r="Q7" s="2">
        <v>719</v>
      </c>
      <c r="R7" s="5">
        <v>2020</v>
      </c>
      <c r="S7" s="2">
        <v>926</v>
      </c>
      <c r="T7" s="5">
        <v>1144</v>
      </c>
      <c r="U7" s="2">
        <v>738</v>
      </c>
      <c r="V7" s="2">
        <v>908</v>
      </c>
      <c r="W7" s="2">
        <v>693</v>
      </c>
    </row>
    <row r="8" spans="1:23" s="34" customFormat="1" ht="11.25" x14ac:dyDescent="0.2">
      <c r="A8" s="34" t="s">
        <v>102</v>
      </c>
      <c r="L8" s="35">
        <v>2250</v>
      </c>
      <c r="M8" s="35">
        <v>1536</v>
      </c>
      <c r="O8" s="34">
        <v>251</v>
      </c>
      <c r="P8" s="34">
        <v>360</v>
      </c>
      <c r="Q8" s="34">
        <v>313</v>
      </c>
      <c r="R8" s="35">
        <v>1328</v>
      </c>
      <c r="S8" s="34">
        <v>445</v>
      </c>
      <c r="T8" s="34">
        <v>426</v>
      </c>
      <c r="U8" s="34">
        <v>199</v>
      </c>
      <c r="V8" s="34">
        <v>466</v>
      </c>
      <c r="W8" s="34">
        <v>240</v>
      </c>
    </row>
    <row r="9" spans="1:23" s="34" customFormat="1" ht="11.25" x14ac:dyDescent="0.2">
      <c r="A9" s="34" t="s">
        <v>103</v>
      </c>
      <c r="L9" s="35">
        <v>1462</v>
      </c>
      <c r="M9" s="35">
        <v>1368</v>
      </c>
      <c r="O9" s="34">
        <v>306</v>
      </c>
      <c r="P9" s="34">
        <v>411</v>
      </c>
      <c r="Q9" s="34">
        <v>327</v>
      </c>
      <c r="R9" s="34">
        <v>418</v>
      </c>
      <c r="S9" s="34">
        <v>338</v>
      </c>
      <c r="T9" s="34">
        <v>454</v>
      </c>
      <c r="U9" s="34">
        <v>306</v>
      </c>
      <c r="V9" s="34">
        <v>270</v>
      </c>
      <c r="W9" s="34">
        <v>300</v>
      </c>
    </row>
    <row r="10" spans="1:23" s="34" customFormat="1" ht="11.25" x14ac:dyDescent="0.2">
      <c r="A10" s="34" t="s">
        <v>104</v>
      </c>
      <c r="L10" s="35">
        <v>679</v>
      </c>
      <c r="M10" s="35">
        <v>812</v>
      </c>
      <c r="O10" s="34">
        <v>166</v>
      </c>
      <c r="P10" s="34">
        <v>160</v>
      </c>
      <c r="Q10" s="34">
        <v>79</v>
      </c>
      <c r="R10" s="34">
        <v>274</v>
      </c>
      <c r="S10" s="34">
        <v>142</v>
      </c>
      <c r="T10" s="34">
        <v>265</v>
      </c>
      <c r="U10" s="34">
        <v>233</v>
      </c>
      <c r="V10" s="34">
        <v>172</v>
      </c>
      <c r="W10" s="34">
        <v>153</v>
      </c>
    </row>
    <row r="11" spans="1:23" s="32" customFormat="1" ht="11.25" x14ac:dyDescent="0.2">
      <c r="A11" s="32" t="s">
        <v>112</v>
      </c>
      <c r="L11" s="33">
        <v>1915</v>
      </c>
      <c r="M11" s="33">
        <v>1948</v>
      </c>
      <c r="O11" s="32">
        <v>527</v>
      </c>
      <c r="P11" s="32">
        <v>497</v>
      </c>
      <c r="Q11" s="32">
        <v>412</v>
      </c>
      <c r="R11" s="32">
        <v>479</v>
      </c>
      <c r="S11" s="32">
        <v>568</v>
      </c>
      <c r="T11" s="32">
        <v>534</v>
      </c>
      <c r="U11" s="32">
        <v>404</v>
      </c>
      <c r="V11" s="32">
        <v>439</v>
      </c>
      <c r="W11" s="32">
        <v>506</v>
      </c>
    </row>
    <row r="13" spans="1:23" s="3" customFormat="1" x14ac:dyDescent="0.2">
      <c r="A13" s="3" t="s">
        <v>8</v>
      </c>
      <c r="B13" s="6">
        <v>2473</v>
      </c>
      <c r="C13" s="6">
        <v>2928</v>
      </c>
      <c r="D13" s="6">
        <v>2926</v>
      </c>
      <c r="E13" s="6">
        <v>3058</v>
      </c>
      <c r="F13" s="6">
        <v>3325</v>
      </c>
      <c r="G13" s="6">
        <v>3547</v>
      </c>
      <c r="H13" s="6">
        <v>3740</v>
      </c>
      <c r="I13" s="6">
        <v>3935</v>
      </c>
      <c r="J13" s="6">
        <v>5074</v>
      </c>
      <c r="K13" s="6">
        <v>5532</v>
      </c>
      <c r="L13" s="6">
        <v>5359</v>
      </c>
      <c r="M13" s="6">
        <v>5197</v>
      </c>
      <c r="O13" s="6">
        <v>1212</v>
      </c>
      <c r="P13" s="6">
        <v>1324</v>
      </c>
      <c r="Q13" s="6">
        <v>1295</v>
      </c>
      <c r="R13" s="6">
        <v>1528</v>
      </c>
      <c r="S13" s="6">
        <v>1184</v>
      </c>
      <c r="T13" s="6">
        <v>1241</v>
      </c>
      <c r="U13" s="6">
        <v>1295</v>
      </c>
      <c r="V13" s="6">
        <v>1477</v>
      </c>
      <c r="W13" s="6">
        <v>1244</v>
      </c>
    </row>
    <row r="14" spans="1:23" x14ac:dyDescent="0.2">
      <c r="A14" s="29" t="s">
        <v>99</v>
      </c>
      <c r="L14" s="5">
        <v>1437</v>
      </c>
      <c r="M14" s="5">
        <v>1481</v>
      </c>
      <c r="O14" s="2">
        <v>309</v>
      </c>
      <c r="P14" s="2">
        <v>351</v>
      </c>
      <c r="Q14" s="2">
        <v>354</v>
      </c>
      <c r="R14" s="2">
        <v>424</v>
      </c>
      <c r="S14" s="2">
        <v>339</v>
      </c>
      <c r="T14" s="2">
        <v>372</v>
      </c>
      <c r="U14" s="2">
        <v>361</v>
      </c>
      <c r="V14" s="2">
        <v>410</v>
      </c>
      <c r="W14" s="2">
        <v>341</v>
      </c>
    </row>
    <row r="15" spans="1:23" s="34" customFormat="1" ht="11.25" x14ac:dyDescent="0.2">
      <c r="A15" s="34" t="s">
        <v>100</v>
      </c>
      <c r="L15" s="34">
        <v>791</v>
      </c>
      <c r="M15" s="34">
        <v>788</v>
      </c>
      <c r="O15" s="34">
        <v>188</v>
      </c>
      <c r="P15" s="34">
        <v>201</v>
      </c>
      <c r="Q15" s="34">
        <v>196</v>
      </c>
      <c r="R15" s="34">
        <v>206</v>
      </c>
      <c r="S15" s="34">
        <v>192</v>
      </c>
      <c r="T15" s="34">
        <v>196</v>
      </c>
      <c r="U15" s="34">
        <v>196</v>
      </c>
      <c r="V15" s="34">
        <v>204</v>
      </c>
      <c r="W15" s="34">
        <v>191</v>
      </c>
    </row>
    <row r="16" spans="1:23" s="34" customFormat="1" ht="11.25" x14ac:dyDescent="0.2">
      <c r="A16" s="34" t="s">
        <v>101</v>
      </c>
      <c r="L16" s="34">
        <v>646</v>
      </c>
      <c r="M16" s="34">
        <v>694</v>
      </c>
      <c r="O16" s="34">
        <v>121</v>
      </c>
      <c r="P16" s="34">
        <v>150</v>
      </c>
      <c r="Q16" s="34">
        <v>158</v>
      </c>
      <c r="R16" s="34">
        <v>217</v>
      </c>
      <c r="S16" s="34">
        <v>147</v>
      </c>
      <c r="T16" s="34">
        <v>176</v>
      </c>
      <c r="U16" s="34">
        <v>165</v>
      </c>
      <c r="V16" s="34">
        <v>206</v>
      </c>
      <c r="W16" s="34">
        <v>150</v>
      </c>
    </row>
    <row r="17" spans="1:23" x14ac:dyDescent="0.2">
      <c r="A17" s="29" t="s">
        <v>105</v>
      </c>
      <c r="L17" s="5">
        <v>3922</v>
      </c>
      <c r="M17" s="5">
        <v>3716</v>
      </c>
      <c r="O17" s="2">
        <v>903</v>
      </c>
      <c r="P17" s="2">
        <v>973</v>
      </c>
      <c r="Q17" s="2">
        <v>941</v>
      </c>
      <c r="R17" s="5">
        <v>1104</v>
      </c>
      <c r="S17" s="2">
        <v>846</v>
      </c>
      <c r="T17" s="2">
        <v>869</v>
      </c>
      <c r="U17" s="2">
        <v>934</v>
      </c>
      <c r="V17" s="5">
        <v>1067</v>
      </c>
      <c r="W17" s="2">
        <v>904</v>
      </c>
    </row>
    <row r="18" spans="1:23" s="34" customFormat="1" ht="11.25" x14ac:dyDescent="0.2">
      <c r="A18" s="34" t="s">
        <v>102</v>
      </c>
      <c r="L18" s="35">
        <v>1541</v>
      </c>
      <c r="M18" s="35">
        <v>1610</v>
      </c>
      <c r="O18" s="34">
        <v>357</v>
      </c>
      <c r="P18" s="34">
        <v>377</v>
      </c>
      <c r="Q18" s="34">
        <v>373</v>
      </c>
      <c r="R18" s="34">
        <v>434</v>
      </c>
      <c r="S18" s="34">
        <v>322</v>
      </c>
      <c r="T18" s="34">
        <v>383</v>
      </c>
      <c r="U18" s="34">
        <v>400</v>
      </c>
      <c r="V18" s="34">
        <v>505</v>
      </c>
      <c r="W18" s="34">
        <v>434</v>
      </c>
    </row>
    <row r="19" spans="1:23" s="34" customFormat="1" ht="11.25" x14ac:dyDescent="0.2">
      <c r="A19" s="34" t="s">
        <v>103</v>
      </c>
      <c r="L19" s="35">
        <v>1793</v>
      </c>
      <c r="M19" s="35">
        <v>1483</v>
      </c>
      <c r="O19" s="34">
        <v>426</v>
      </c>
      <c r="P19" s="34">
        <v>456</v>
      </c>
      <c r="Q19" s="34">
        <v>427</v>
      </c>
      <c r="R19" s="34">
        <v>484</v>
      </c>
      <c r="S19" s="34">
        <v>386</v>
      </c>
      <c r="T19" s="34">
        <v>361</v>
      </c>
      <c r="U19" s="34">
        <v>347</v>
      </c>
      <c r="V19" s="34">
        <v>390</v>
      </c>
      <c r="W19" s="34">
        <v>335</v>
      </c>
    </row>
    <row r="20" spans="1:23" s="34" customFormat="1" ht="11.25" x14ac:dyDescent="0.2">
      <c r="A20" s="34" t="s">
        <v>104</v>
      </c>
      <c r="L20" s="34">
        <v>588</v>
      </c>
      <c r="M20" s="34">
        <v>622</v>
      </c>
      <c r="O20" s="34">
        <v>121</v>
      </c>
      <c r="P20" s="34">
        <v>141</v>
      </c>
      <c r="Q20" s="34">
        <v>141</v>
      </c>
      <c r="R20" s="34">
        <v>186</v>
      </c>
      <c r="S20" s="34">
        <v>137</v>
      </c>
      <c r="T20" s="34">
        <v>125</v>
      </c>
      <c r="U20" s="34">
        <v>187</v>
      </c>
      <c r="V20" s="34">
        <v>173</v>
      </c>
      <c r="W20" s="34">
        <v>135</v>
      </c>
    </row>
    <row r="21" spans="1:23" s="32" customFormat="1" ht="11.25" x14ac:dyDescent="0.2">
      <c r="A21" s="32" t="s">
        <v>112</v>
      </c>
      <c r="L21" s="33">
        <v>1900</v>
      </c>
      <c r="M21" s="33">
        <v>1856</v>
      </c>
      <c r="O21" s="32">
        <v>406</v>
      </c>
      <c r="P21" s="32">
        <v>473</v>
      </c>
      <c r="Q21" s="32">
        <v>453</v>
      </c>
      <c r="R21" s="32">
        <v>567</v>
      </c>
      <c r="S21" s="32">
        <v>433</v>
      </c>
      <c r="T21" s="32">
        <v>460</v>
      </c>
      <c r="U21" s="32">
        <v>449</v>
      </c>
      <c r="V21" s="32">
        <v>511</v>
      </c>
      <c r="W21" s="32">
        <v>414</v>
      </c>
    </row>
    <row r="23" spans="1:23" s="3" customFormat="1" x14ac:dyDescent="0.2">
      <c r="A23" s="3" t="s">
        <v>9</v>
      </c>
      <c r="B23" s="6">
        <v>106</v>
      </c>
      <c r="C23" s="6">
        <v>182</v>
      </c>
      <c r="D23" s="6">
        <v>196</v>
      </c>
      <c r="E23" s="6">
        <v>218</v>
      </c>
      <c r="F23" s="6">
        <v>257</v>
      </c>
      <c r="G23" s="6">
        <v>316</v>
      </c>
      <c r="H23" s="6">
        <v>365</v>
      </c>
      <c r="I23" s="6">
        <v>429</v>
      </c>
      <c r="J23" s="6">
        <v>533</v>
      </c>
      <c r="K23" s="6">
        <v>619</v>
      </c>
      <c r="L23" s="6">
        <v>609</v>
      </c>
      <c r="M23" s="6">
        <v>620</v>
      </c>
      <c r="O23" s="3">
        <v>121</v>
      </c>
      <c r="P23" s="3">
        <v>141</v>
      </c>
      <c r="Q23" s="3">
        <v>156</v>
      </c>
      <c r="R23" s="3">
        <v>192</v>
      </c>
      <c r="S23" s="3">
        <v>121</v>
      </c>
      <c r="T23" s="3">
        <v>143</v>
      </c>
      <c r="U23" s="3">
        <v>159</v>
      </c>
      <c r="V23" s="3">
        <v>196</v>
      </c>
      <c r="W23" s="3">
        <v>114</v>
      </c>
    </row>
    <row r="24" spans="1:23" x14ac:dyDescent="0.2">
      <c r="A24" s="2" t="s">
        <v>99</v>
      </c>
      <c r="L24" s="2">
        <v>255</v>
      </c>
      <c r="M24" s="2">
        <v>290</v>
      </c>
      <c r="O24" s="2">
        <v>51</v>
      </c>
      <c r="P24" s="2">
        <v>58</v>
      </c>
      <c r="Q24" s="2">
        <v>65</v>
      </c>
      <c r="R24" s="2">
        <v>81</v>
      </c>
      <c r="S24" s="2">
        <v>55</v>
      </c>
      <c r="T24" s="2">
        <v>66</v>
      </c>
      <c r="U24" s="2">
        <v>79</v>
      </c>
      <c r="V24" s="2">
        <v>90</v>
      </c>
      <c r="W24" s="2">
        <v>63</v>
      </c>
    </row>
    <row r="25" spans="1:23" x14ac:dyDescent="0.2">
      <c r="A25" s="2" t="s">
        <v>105</v>
      </c>
      <c r="L25" s="2">
        <v>403</v>
      </c>
      <c r="M25" s="2">
        <v>381</v>
      </c>
      <c r="O25" s="2">
        <v>80</v>
      </c>
      <c r="P25" s="2">
        <v>95</v>
      </c>
      <c r="Q25" s="2">
        <v>101</v>
      </c>
      <c r="R25" s="2">
        <v>128</v>
      </c>
      <c r="S25" s="2">
        <v>82</v>
      </c>
      <c r="T25" s="2">
        <v>87</v>
      </c>
      <c r="U25" s="2">
        <v>89</v>
      </c>
      <c r="V25" s="2">
        <v>123</v>
      </c>
      <c r="W25" s="2">
        <v>64</v>
      </c>
    </row>
    <row r="26" spans="1:23" x14ac:dyDescent="0.2">
      <c r="A26" s="2" t="s">
        <v>10</v>
      </c>
      <c r="L26" s="2">
        <v>-49</v>
      </c>
      <c r="M26" s="2">
        <v>-51</v>
      </c>
      <c r="O26" s="2">
        <v>-11</v>
      </c>
      <c r="P26" s="2">
        <v>-12</v>
      </c>
      <c r="Q26" s="2">
        <v>-10</v>
      </c>
      <c r="R26" s="2">
        <v>-17</v>
      </c>
      <c r="S26" s="2">
        <v>-16</v>
      </c>
      <c r="T26" s="2">
        <v>-10</v>
      </c>
      <c r="U26" s="2">
        <v>-9</v>
      </c>
      <c r="V26" s="2">
        <v>-16</v>
      </c>
      <c r="W26" s="2">
        <v>-13</v>
      </c>
    </row>
    <row r="28" spans="1:23" s="3" customFormat="1" x14ac:dyDescent="0.2">
      <c r="A28" s="3" t="s">
        <v>11</v>
      </c>
      <c r="B28" s="21">
        <v>4.2999999999999997E-2</v>
      </c>
      <c r="C28" s="21">
        <v>6.2E-2</v>
      </c>
      <c r="D28" s="21">
        <v>6.7000000000000004E-2</v>
      </c>
      <c r="E28" s="21">
        <v>7.0999999999999994E-2</v>
      </c>
      <c r="F28" s="21">
        <v>7.6999999999999999E-2</v>
      </c>
      <c r="G28" s="21">
        <v>8.8999999999999996E-2</v>
      </c>
      <c r="H28" s="21">
        <v>9.8000000000000004E-2</v>
      </c>
      <c r="I28" s="21">
        <v>0.109</v>
      </c>
      <c r="J28" s="21">
        <v>0.105</v>
      </c>
      <c r="K28" s="21">
        <v>0.112</v>
      </c>
      <c r="L28" s="21">
        <v>0.114</v>
      </c>
      <c r="M28" s="18">
        <v>0.11899999999999999</v>
      </c>
      <c r="N28" s="18"/>
      <c r="O28" s="18">
        <v>0.1</v>
      </c>
      <c r="P28" s="18">
        <v>0.106</v>
      </c>
      <c r="Q28" s="18">
        <v>0.12</v>
      </c>
      <c r="R28" s="18">
        <v>0.126</v>
      </c>
      <c r="S28" s="18">
        <v>0.10199999999999999</v>
      </c>
      <c r="T28" s="18">
        <v>0.115</v>
      </c>
      <c r="U28" s="18">
        <v>0.123</v>
      </c>
      <c r="V28" s="18">
        <v>0.13300000000000001</v>
      </c>
      <c r="W28" s="41">
        <v>9.1999999999999998E-2</v>
      </c>
    </row>
    <row r="29" spans="1:23" x14ac:dyDescent="0.2">
      <c r="A29" s="4" t="s">
        <v>99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>
        <v>0.17699999999999999</v>
      </c>
      <c r="M29" s="25">
        <v>0.19600000000000001</v>
      </c>
      <c r="N29" s="25"/>
      <c r="O29" s="25">
        <v>0.16500000000000001</v>
      </c>
      <c r="P29" s="25">
        <v>0.16500000000000001</v>
      </c>
      <c r="Q29" s="25">
        <v>0.183</v>
      </c>
      <c r="R29" s="25">
        <v>0.191</v>
      </c>
      <c r="S29" s="25">
        <v>0.16200000000000001</v>
      </c>
      <c r="T29" s="25">
        <v>0.17799999999999999</v>
      </c>
      <c r="U29" s="25">
        <v>0.219</v>
      </c>
      <c r="V29" s="25">
        <v>0.219</v>
      </c>
      <c r="W29" s="42">
        <v>0.185</v>
      </c>
    </row>
    <row r="30" spans="1:23" x14ac:dyDescent="0.2">
      <c r="A30" s="4" t="s">
        <v>105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>
        <v>0.10299999999999999</v>
      </c>
      <c r="M30" s="25">
        <v>0.10299999999999999</v>
      </c>
      <c r="N30" s="25"/>
      <c r="O30" s="25">
        <v>8.8999999999999996E-2</v>
      </c>
      <c r="P30" s="25">
        <v>9.8000000000000004E-2</v>
      </c>
      <c r="Q30" s="25">
        <v>0.107</v>
      </c>
      <c r="R30" s="25">
        <v>0.11600000000000001</v>
      </c>
      <c r="S30" s="25">
        <v>9.7000000000000003E-2</v>
      </c>
      <c r="T30" s="25">
        <v>0.1</v>
      </c>
      <c r="U30" s="25">
        <v>9.5000000000000001E-2</v>
      </c>
      <c r="V30" s="25">
        <v>0.11600000000000001</v>
      </c>
      <c r="W30" s="42">
        <v>7.0999999999999994E-2</v>
      </c>
    </row>
    <row r="32" spans="1:23" s="3" customFormat="1" x14ac:dyDescent="0.2">
      <c r="A32" s="3" t="s">
        <v>12</v>
      </c>
      <c r="B32" s="3">
        <v>94</v>
      </c>
      <c r="C32" s="3">
        <v>157</v>
      </c>
      <c r="D32" s="3">
        <v>183</v>
      </c>
      <c r="E32" s="3">
        <v>202</v>
      </c>
      <c r="F32" s="3">
        <v>241</v>
      </c>
      <c r="G32" s="3">
        <v>315</v>
      </c>
      <c r="H32" s="3">
        <v>355</v>
      </c>
      <c r="I32" s="3">
        <v>448</v>
      </c>
      <c r="J32" s="3">
        <v>550</v>
      </c>
      <c r="K32" s="3">
        <v>605</v>
      </c>
      <c r="L32" s="3">
        <v>557</v>
      </c>
      <c r="M32" s="3">
        <v>534</v>
      </c>
      <c r="O32" s="3">
        <v>114</v>
      </c>
      <c r="P32" s="3">
        <v>132</v>
      </c>
      <c r="Q32" s="3">
        <v>138</v>
      </c>
      <c r="R32" s="3">
        <v>173</v>
      </c>
      <c r="S32" s="3">
        <v>113</v>
      </c>
      <c r="T32" s="3">
        <v>81</v>
      </c>
      <c r="U32" s="3">
        <v>149</v>
      </c>
      <c r="V32" s="3">
        <v>191</v>
      </c>
      <c r="W32" s="3">
        <v>82</v>
      </c>
    </row>
    <row r="33" spans="1:23" x14ac:dyDescent="0.2">
      <c r="A33" s="4" t="s">
        <v>99</v>
      </c>
      <c r="L33" s="2">
        <v>248</v>
      </c>
      <c r="M33" s="2">
        <v>279</v>
      </c>
      <c r="O33" s="2">
        <v>50</v>
      </c>
      <c r="P33" s="2">
        <v>58</v>
      </c>
      <c r="Q33" s="2">
        <v>64</v>
      </c>
      <c r="R33" s="2">
        <v>76</v>
      </c>
      <c r="S33" s="2">
        <v>54</v>
      </c>
      <c r="T33" s="2">
        <v>53</v>
      </c>
      <c r="U33" s="2">
        <v>81</v>
      </c>
      <c r="V33" s="2">
        <v>92</v>
      </c>
      <c r="W33" s="2">
        <v>63</v>
      </c>
    </row>
    <row r="34" spans="1:23" x14ac:dyDescent="0.2">
      <c r="A34" s="4" t="s">
        <v>105</v>
      </c>
      <c r="L34" s="2">
        <v>364</v>
      </c>
      <c r="M34" s="2">
        <v>323</v>
      </c>
      <c r="O34" s="2">
        <v>77</v>
      </c>
      <c r="P34" s="2">
        <v>87</v>
      </c>
      <c r="Q34" s="2">
        <v>84</v>
      </c>
      <c r="R34" s="2">
        <v>116</v>
      </c>
      <c r="S34" s="2">
        <v>80</v>
      </c>
      <c r="T34" s="2">
        <v>50</v>
      </c>
      <c r="U34" s="2">
        <v>75</v>
      </c>
      <c r="V34" s="2">
        <v>118</v>
      </c>
      <c r="W34" s="2">
        <v>32</v>
      </c>
    </row>
    <row r="35" spans="1:23" x14ac:dyDescent="0.2">
      <c r="A35" s="4" t="s">
        <v>10</v>
      </c>
      <c r="L35" s="2">
        <v>-56</v>
      </c>
      <c r="M35" s="2">
        <v>-68</v>
      </c>
      <c r="O35" s="2">
        <v>-14</v>
      </c>
      <c r="P35" s="2">
        <v>-13</v>
      </c>
      <c r="Q35" s="2">
        <v>-10</v>
      </c>
      <c r="R35" s="2">
        <v>-19</v>
      </c>
      <c r="S35" s="2">
        <v>-21</v>
      </c>
      <c r="T35" s="2">
        <v>-22</v>
      </c>
      <c r="U35" s="2">
        <v>-7</v>
      </c>
      <c r="V35" s="2">
        <v>-18</v>
      </c>
      <c r="W35" s="2">
        <v>-13</v>
      </c>
    </row>
    <row r="37" spans="1:23" s="3" customFormat="1" x14ac:dyDescent="0.2">
      <c r="A37" s="3" t="s">
        <v>13</v>
      </c>
      <c r="B37" s="6">
        <v>-12</v>
      </c>
      <c r="C37" s="6">
        <v>-26</v>
      </c>
      <c r="D37" s="6">
        <v>-13</v>
      </c>
      <c r="E37" s="6">
        <v>-17</v>
      </c>
      <c r="F37" s="6">
        <v>-16</v>
      </c>
      <c r="G37" s="6">
        <v>-1</v>
      </c>
      <c r="H37" s="6">
        <v>-10</v>
      </c>
      <c r="I37" s="6">
        <v>19</v>
      </c>
      <c r="J37" s="6">
        <f>SUM(AT37:AW37)</f>
        <v>0</v>
      </c>
      <c r="K37" s="6">
        <v>-14</v>
      </c>
      <c r="L37" s="6">
        <v>-53</v>
      </c>
      <c r="M37" s="3">
        <v>-85</v>
      </c>
      <c r="O37" s="3">
        <v>-7</v>
      </c>
      <c r="P37" s="3">
        <v>-9</v>
      </c>
      <c r="Q37" s="3">
        <v>-17</v>
      </c>
      <c r="R37" s="3">
        <v>-19</v>
      </c>
      <c r="S37" s="3">
        <v>-8</v>
      </c>
      <c r="T37" s="3">
        <v>-62</v>
      </c>
      <c r="U37" s="3">
        <v>-10</v>
      </c>
      <c r="V37" s="3">
        <v>-6</v>
      </c>
      <c r="W37" s="3">
        <v>-32</v>
      </c>
    </row>
    <row r="38" spans="1:23" x14ac:dyDescent="0.2">
      <c r="A38" s="4" t="s">
        <v>99</v>
      </c>
      <c r="L38" s="2">
        <v>-7</v>
      </c>
      <c r="M38" s="2">
        <v>-11</v>
      </c>
      <c r="O38" s="2">
        <v>-1</v>
      </c>
      <c r="P38" s="2">
        <v>0</v>
      </c>
      <c r="Q38" s="2">
        <v>0</v>
      </c>
      <c r="R38" s="2">
        <v>-5</v>
      </c>
      <c r="S38" s="2">
        <v>-1</v>
      </c>
      <c r="T38" s="2">
        <v>-14</v>
      </c>
      <c r="U38" s="2">
        <v>2</v>
      </c>
      <c r="V38" s="2">
        <v>2</v>
      </c>
      <c r="W38" s="2">
        <v>0</v>
      </c>
    </row>
    <row r="39" spans="1:23" x14ac:dyDescent="0.2">
      <c r="A39" s="4" t="s">
        <v>105</v>
      </c>
      <c r="L39" s="2">
        <v>-39</v>
      </c>
      <c r="M39" s="2">
        <v>-58</v>
      </c>
      <c r="O39" s="2">
        <v>-3</v>
      </c>
      <c r="P39" s="2">
        <v>-8</v>
      </c>
      <c r="Q39" s="2">
        <v>-17</v>
      </c>
      <c r="R39" s="2">
        <v>-12</v>
      </c>
      <c r="S39" s="2">
        <v>-2</v>
      </c>
      <c r="T39" s="2">
        <v>-37</v>
      </c>
      <c r="U39" s="2">
        <v>-13</v>
      </c>
      <c r="V39" s="2">
        <v>-6</v>
      </c>
      <c r="W39" s="2">
        <v>-32</v>
      </c>
    </row>
    <row r="40" spans="1:23" x14ac:dyDescent="0.2">
      <c r="A40" s="4" t="s">
        <v>10</v>
      </c>
      <c r="L40" s="2">
        <v>-7</v>
      </c>
      <c r="M40" s="2">
        <v>-17</v>
      </c>
      <c r="O40" s="2">
        <v>-3</v>
      </c>
      <c r="P40" s="2">
        <v>-1</v>
      </c>
      <c r="Q40" s="2">
        <v>0</v>
      </c>
      <c r="R40" s="2">
        <v>-3</v>
      </c>
      <c r="S40" s="2">
        <v>-5</v>
      </c>
      <c r="T40" s="2">
        <v>-12</v>
      </c>
      <c r="U40" s="2">
        <v>2</v>
      </c>
      <c r="V40" s="2">
        <v>-2</v>
      </c>
      <c r="W40" s="2">
        <v>0</v>
      </c>
    </row>
    <row r="42" spans="1:23" s="3" customFormat="1" x14ac:dyDescent="0.2">
      <c r="A42" s="3" t="s">
        <v>14</v>
      </c>
      <c r="B42" s="6">
        <v>-22</v>
      </c>
      <c r="C42" s="6">
        <v>-37</v>
      </c>
      <c r="D42" s="6">
        <v>-35</v>
      </c>
      <c r="E42" s="6">
        <v>-31</v>
      </c>
      <c r="F42" s="6">
        <v>-30</v>
      </c>
      <c r="G42" s="6">
        <v>-34</v>
      </c>
      <c r="H42" s="6">
        <v>-36</v>
      </c>
      <c r="I42" s="6">
        <v>-49</v>
      </c>
      <c r="J42" s="6">
        <v>-114</v>
      </c>
      <c r="K42" s="6">
        <v>-98</v>
      </c>
      <c r="L42" s="6">
        <v>-108</v>
      </c>
      <c r="M42" s="3">
        <v>-96</v>
      </c>
      <c r="O42" s="3">
        <v>-27</v>
      </c>
      <c r="P42" s="3">
        <v>-29</v>
      </c>
      <c r="Q42" s="3">
        <v>-29</v>
      </c>
      <c r="R42" s="3">
        <v>-23</v>
      </c>
      <c r="S42" s="3">
        <v>-24</v>
      </c>
      <c r="T42" s="3">
        <v>-24</v>
      </c>
      <c r="U42" s="3">
        <v>-24</v>
      </c>
      <c r="V42" s="3">
        <v>-24</v>
      </c>
      <c r="W42" s="3">
        <v>-24</v>
      </c>
    </row>
    <row r="43" spans="1:23" x14ac:dyDescent="0.2">
      <c r="A43" s="4" t="s">
        <v>99</v>
      </c>
      <c r="L43" s="2">
        <v>-54</v>
      </c>
      <c r="M43" s="2">
        <v>-55</v>
      </c>
      <c r="O43" s="2">
        <v>-12</v>
      </c>
      <c r="P43" s="2">
        <v>-14</v>
      </c>
      <c r="Q43" s="2">
        <v>-14</v>
      </c>
      <c r="R43" s="2">
        <v>-14</v>
      </c>
      <c r="S43" s="2">
        <v>-14</v>
      </c>
      <c r="T43" s="2">
        <v>-14</v>
      </c>
      <c r="U43" s="2">
        <v>-14</v>
      </c>
      <c r="V43" s="2">
        <v>-14</v>
      </c>
      <c r="W43" s="2">
        <v>-14</v>
      </c>
    </row>
    <row r="44" spans="1:23" x14ac:dyDescent="0.2">
      <c r="A44" s="4" t="s">
        <v>105</v>
      </c>
      <c r="L44" s="2">
        <v>-36</v>
      </c>
      <c r="M44" s="2">
        <v>-22</v>
      </c>
      <c r="O44" s="2">
        <v>-11</v>
      </c>
      <c r="P44" s="2">
        <v>-11</v>
      </c>
      <c r="Q44" s="2">
        <v>-11</v>
      </c>
      <c r="R44" s="2">
        <v>-5</v>
      </c>
      <c r="S44" s="2">
        <v>-6</v>
      </c>
      <c r="T44" s="2">
        <v>-6</v>
      </c>
      <c r="U44" s="2">
        <v>-5</v>
      </c>
      <c r="V44" s="2">
        <v>-5</v>
      </c>
      <c r="W44" s="2">
        <v>-5</v>
      </c>
    </row>
    <row r="45" spans="1:23" x14ac:dyDescent="0.2">
      <c r="A45" s="4" t="s">
        <v>10</v>
      </c>
      <c r="L45" s="2">
        <v>-18</v>
      </c>
      <c r="M45" s="2">
        <v>-19</v>
      </c>
      <c r="O45" s="2">
        <v>-4</v>
      </c>
      <c r="P45" s="2">
        <v>-4</v>
      </c>
      <c r="Q45" s="2">
        <v>-4</v>
      </c>
      <c r="R45" s="2">
        <v>-5</v>
      </c>
      <c r="S45" s="2">
        <v>-5</v>
      </c>
      <c r="T45" s="2">
        <v>-5</v>
      </c>
      <c r="U45" s="2">
        <v>-5</v>
      </c>
      <c r="V45" s="2">
        <v>-5</v>
      </c>
      <c r="W45" s="2">
        <v>-5</v>
      </c>
    </row>
    <row r="47" spans="1:23" x14ac:dyDescent="0.2">
      <c r="A47" s="1" t="s">
        <v>113</v>
      </c>
      <c r="B47" s="1">
        <v>2014</v>
      </c>
      <c r="C47" s="1">
        <v>2015</v>
      </c>
      <c r="D47" s="1">
        <v>2016</v>
      </c>
      <c r="E47" s="1">
        <v>2017</v>
      </c>
      <c r="F47" s="1">
        <v>2018</v>
      </c>
      <c r="G47" s="1">
        <v>2019</v>
      </c>
      <c r="H47" s="1">
        <v>2020</v>
      </c>
      <c r="I47" s="1">
        <v>2021</v>
      </c>
      <c r="J47" s="1">
        <v>2022</v>
      </c>
      <c r="K47" s="1">
        <v>2023</v>
      </c>
      <c r="L47" s="1">
        <v>2024</v>
      </c>
      <c r="M47" s="1">
        <v>2025</v>
      </c>
      <c r="O47" s="15" t="s">
        <v>90</v>
      </c>
      <c r="P47" s="15" t="s">
        <v>91</v>
      </c>
      <c r="Q47" s="15" t="s">
        <v>92</v>
      </c>
      <c r="R47" s="15" t="s">
        <v>93</v>
      </c>
      <c r="S47" s="15" t="s">
        <v>94</v>
      </c>
      <c r="T47" s="15" t="s">
        <v>95</v>
      </c>
      <c r="U47" s="15" t="s">
        <v>110</v>
      </c>
      <c r="V47" s="15" t="s">
        <v>111</v>
      </c>
      <c r="W47" s="15" t="s">
        <v>124</v>
      </c>
    </row>
    <row r="48" spans="1:23" s="3" customFormat="1" x14ac:dyDescent="0.2">
      <c r="A48" s="3" t="s">
        <v>0</v>
      </c>
      <c r="B48" s="6">
        <f>B3</f>
        <v>3071</v>
      </c>
      <c r="C48" s="6">
        <f t="shared" ref="C48:L48" si="0">C3</f>
        <v>2878</v>
      </c>
      <c r="D48" s="6">
        <f t="shared" si="0"/>
        <v>3139</v>
      </c>
      <c r="E48" s="6">
        <f t="shared" si="0"/>
        <v>3272</v>
      </c>
      <c r="F48" s="6">
        <f t="shared" si="0"/>
        <v>3722</v>
      </c>
      <c r="G48" s="6">
        <f t="shared" si="0"/>
        <v>3986</v>
      </c>
      <c r="H48" s="6">
        <f t="shared" si="0"/>
        <v>3653</v>
      </c>
      <c r="I48" s="6">
        <f t="shared" si="0"/>
        <v>4740</v>
      </c>
      <c r="J48" s="6">
        <f t="shared" si="0"/>
        <v>5194</v>
      </c>
      <c r="K48" s="6">
        <f t="shared" si="0"/>
        <v>4955</v>
      </c>
      <c r="L48" s="6">
        <f t="shared" si="0"/>
        <v>5837</v>
      </c>
      <c r="M48" s="6">
        <f>M3</f>
        <v>5216</v>
      </c>
      <c r="O48" s="6">
        <f>O$3</f>
        <v>1050</v>
      </c>
      <c r="P48" s="6">
        <f t="shared" ref="P48:V48" si="1">P$3</f>
        <v>1283</v>
      </c>
      <c r="Q48" s="6">
        <f t="shared" si="1"/>
        <v>1041</v>
      </c>
      <c r="R48" s="6">
        <f t="shared" si="1"/>
        <v>2463</v>
      </c>
      <c r="S48" s="6">
        <f t="shared" si="1"/>
        <v>1332</v>
      </c>
      <c r="T48" s="6">
        <f t="shared" si="1"/>
        <v>1520</v>
      </c>
      <c r="U48" s="6">
        <f t="shared" si="1"/>
        <v>1083</v>
      </c>
      <c r="V48" s="6">
        <f t="shared" si="1"/>
        <v>1281</v>
      </c>
      <c r="W48" s="6">
        <v>1092</v>
      </c>
    </row>
    <row r="49" spans="1:23" x14ac:dyDescent="0.2">
      <c r="A49" s="2" t="s">
        <v>100</v>
      </c>
      <c r="L49" s="5">
        <v>763</v>
      </c>
      <c r="M49" s="5">
        <v>798</v>
      </c>
      <c r="O49" s="2">
        <f>O5</f>
        <v>194</v>
      </c>
      <c r="P49" s="2">
        <f t="shared" ref="P49:V49" si="2">P5</f>
        <v>195</v>
      </c>
      <c r="Q49" s="2">
        <f t="shared" si="2"/>
        <v>188</v>
      </c>
      <c r="R49" s="2">
        <f t="shared" si="2"/>
        <v>185</v>
      </c>
      <c r="S49" s="2">
        <f t="shared" si="2"/>
        <v>215</v>
      </c>
      <c r="T49" s="2">
        <f t="shared" si="2"/>
        <v>206</v>
      </c>
      <c r="U49" s="2">
        <f t="shared" si="2"/>
        <v>196</v>
      </c>
      <c r="V49" s="2">
        <f t="shared" si="2"/>
        <v>182</v>
      </c>
      <c r="W49" s="2">
        <v>207</v>
      </c>
    </row>
    <row r="50" spans="1:23" x14ac:dyDescent="0.2">
      <c r="A50" s="2" t="s">
        <v>101</v>
      </c>
      <c r="L50" s="5">
        <v>683</v>
      </c>
      <c r="M50" s="5">
        <v>702</v>
      </c>
      <c r="O50" s="2">
        <f>O6</f>
        <v>134</v>
      </c>
      <c r="P50" s="2">
        <f t="shared" ref="P50:V50" si="3">P6</f>
        <v>157</v>
      </c>
      <c r="Q50" s="2">
        <f t="shared" si="3"/>
        <v>133</v>
      </c>
      <c r="R50" s="2">
        <f t="shared" si="3"/>
        <v>258</v>
      </c>
      <c r="S50" s="2">
        <f t="shared" si="3"/>
        <v>191</v>
      </c>
      <c r="T50" s="2">
        <f t="shared" si="3"/>
        <v>170</v>
      </c>
      <c r="U50" s="2">
        <f t="shared" si="3"/>
        <v>150</v>
      </c>
      <c r="V50" s="2">
        <f t="shared" si="3"/>
        <v>190</v>
      </c>
      <c r="W50" s="2">
        <v>192</v>
      </c>
    </row>
    <row r="51" spans="1:23" x14ac:dyDescent="0.2">
      <c r="A51" s="2" t="s">
        <v>102</v>
      </c>
      <c r="L51" s="5">
        <v>2250</v>
      </c>
      <c r="M51" s="5">
        <v>1536</v>
      </c>
      <c r="O51" s="2">
        <f>O8</f>
        <v>251</v>
      </c>
      <c r="P51" s="2">
        <f t="shared" ref="P51:V51" si="4">P8</f>
        <v>360</v>
      </c>
      <c r="Q51" s="2">
        <f t="shared" si="4"/>
        <v>313</v>
      </c>
      <c r="R51" s="2">
        <f t="shared" si="4"/>
        <v>1328</v>
      </c>
      <c r="S51" s="2">
        <f t="shared" si="4"/>
        <v>445</v>
      </c>
      <c r="T51" s="2">
        <f t="shared" si="4"/>
        <v>426</v>
      </c>
      <c r="U51" s="2">
        <f t="shared" si="4"/>
        <v>199</v>
      </c>
      <c r="V51" s="2">
        <f t="shared" si="4"/>
        <v>466</v>
      </c>
      <c r="W51" s="2">
        <v>240</v>
      </c>
    </row>
    <row r="52" spans="1:23" x14ac:dyDescent="0.2">
      <c r="A52" s="2" t="s">
        <v>103</v>
      </c>
      <c r="L52" s="5">
        <v>1462</v>
      </c>
      <c r="M52" s="5">
        <v>1368</v>
      </c>
      <c r="O52" s="2">
        <f t="shared" ref="O52:V53" si="5">O9</f>
        <v>306</v>
      </c>
      <c r="P52" s="2">
        <f t="shared" si="5"/>
        <v>411</v>
      </c>
      <c r="Q52" s="2">
        <f t="shared" si="5"/>
        <v>327</v>
      </c>
      <c r="R52" s="2">
        <f t="shared" si="5"/>
        <v>418</v>
      </c>
      <c r="S52" s="2">
        <f t="shared" si="5"/>
        <v>338</v>
      </c>
      <c r="T52" s="2">
        <f t="shared" si="5"/>
        <v>454</v>
      </c>
      <c r="U52" s="2">
        <f t="shared" si="5"/>
        <v>306</v>
      </c>
      <c r="V52" s="2">
        <f t="shared" si="5"/>
        <v>270</v>
      </c>
      <c r="W52" s="2">
        <v>300</v>
      </c>
    </row>
    <row r="53" spans="1:23" x14ac:dyDescent="0.2">
      <c r="A53" s="2" t="s">
        <v>104</v>
      </c>
      <c r="L53" s="5">
        <v>679</v>
      </c>
      <c r="M53" s="5">
        <v>812</v>
      </c>
      <c r="O53" s="2">
        <f t="shared" si="5"/>
        <v>166</v>
      </c>
      <c r="P53" s="2">
        <f t="shared" si="5"/>
        <v>160</v>
      </c>
      <c r="Q53" s="2">
        <f t="shared" si="5"/>
        <v>79</v>
      </c>
      <c r="R53" s="2">
        <f t="shared" si="5"/>
        <v>274</v>
      </c>
      <c r="S53" s="2">
        <f t="shared" si="5"/>
        <v>142</v>
      </c>
      <c r="T53" s="2">
        <f t="shared" si="5"/>
        <v>265</v>
      </c>
      <c r="U53" s="2">
        <f t="shared" si="5"/>
        <v>233</v>
      </c>
      <c r="V53" s="2">
        <f t="shared" si="5"/>
        <v>172</v>
      </c>
      <c r="W53" s="2">
        <v>153</v>
      </c>
    </row>
    <row r="55" spans="1:23" s="3" customFormat="1" x14ac:dyDescent="0.2">
      <c r="A55" s="3" t="s">
        <v>8</v>
      </c>
      <c r="B55" s="6">
        <f>B13</f>
        <v>2473</v>
      </c>
      <c r="C55" s="6">
        <f t="shared" ref="C55:M55" si="6">C13</f>
        <v>2928</v>
      </c>
      <c r="D55" s="6">
        <f t="shared" si="6"/>
        <v>2926</v>
      </c>
      <c r="E55" s="6">
        <f t="shared" si="6"/>
        <v>3058</v>
      </c>
      <c r="F55" s="6">
        <f t="shared" si="6"/>
        <v>3325</v>
      </c>
      <c r="G55" s="6">
        <f t="shared" si="6"/>
        <v>3547</v>
      </c>
      <c r="H55" s="6">
        <f t="shared" si="6"/>
        <v>3740</v>
      </c>
      <c r="I55" s="6">
        <f t="shared" si="6"/>
        <v>3935</v>
      </c>
      <c r="J55" s="6">
        <f t="shared" si="6"/>
        <v>5074</v>
      </c>
      <c r="K55" s="6">
        <f t="shared" si="6"/>
        <v>5532</v>
      </c>
      <c r="L55" s="6">
        <f t="shared" si="6"/>
        <v>5359</v>
      </c>
      <c r="M55" s="6">
        <f t="shared" si="6"/>
        <v>5197</v>
      </c>
      <c r="O55" s="6">
        <f>+O13</f>
        <v>1212</v>
      </c>
      <c r="P55" s="6">
        <f t="shared" ref="P55:V55" si="7">+P13</f>
        <v>1324</v>
      </c>
      <c r="Q55" s="6">
        <f t="shared" si="7"/>
        <v>1295</v>
      </c>
      <c r="R55" s="6">
        <f t="shared" si="7"/>
        <v>1528</v>
      </c>
      <c r="S55" s="6">
        <f t="shared" si="7"/>
        <v>1184</v>
      </c>
      <c r="T55" s="6">
        <f t="shared" si="7"/>
        <v>1241</v>
      </c>
      <c r="U55" s="6">
        <f t="shared" si="7"/>
        <v>1295</v>
      </c>
      <c r="V55" s="6">
        <f t="shared" si="7"/>
        <v>1477</v>
      </c>
      <c r="W55" s="6">
        <v>1244</v>
      </c>
    </row>
    <row r="56" spans="1:23" x14ac:dyDescent="0.2">
      <c r="A56" s="2" t="s">
        <v>100</v>
      </c>
      <c r="L56" s="2">
        <v>791</v>
      </c>
      <c r="M56" s="2">
        <v>788</v>
      </c>
      <c r="O56" s="2">
        <f>O15</f>
        <v>188</v>
      </c>
      <c r="P56" s="2">
        <f t="shared" ref="P56:V57" si="8">P15</f>
        <v>201</v>
      </c>
      <c r="Q56" s="2">
        <f t="shared" si="8"/>
        <v>196</v>
      </c>
      <c r="R56" s="2">
        <f t="shared" si="8"/>
        <v>206</v>
      </c>
      <c r="S56" s="2">
        <f t="shared" si="8"/>
        <v>192</v>
      </c>
      <c r="T56" s="2">
        <f t="shared" si="8"/>
        <v>196</v>
      </c>
      <c r="U56" s="2">
        <f t="shared" si="8"/>
        <v>196</v>
      </c>
      <c r="V56" s="2">
        <f t="shared" si="8"/>
        <v>204</v>
      </c>
      <c r="W56" s="2">
        <v>191</v>
      </c>
    </row>
    <row r="57" spans="1:23" x14ac:dyDescent="0.2">
      <c r="A57" s="2" t="s">
        <v>101</v>
      </c>
      <c r="L57" s="2">
        <v>646</v>
      </c>
      <c r="M57" s="2">
        <v>694</v>
      </c>
      <c r="O57" s="2">
        <f>O16</f>
        <v>121</v>
      </c>
      <c r="P57" s="2">
        <f t="shared" si="8"/>
        <v>150</v>
      </c>
      <c r="Q57" s="2">
        <f t="shared" si="8"/>
        <v>158</v>
      </c>
      <c r="R57" s="2">
        <f t="shared" si="8"/>
        <v>217</v>
      </c>
      <c r="S57" s="2">
        <f t="shared" si="8"/>
        <v>147</v>
      </c>
      <c r="T57" s="2">
        <f t="shared" si="8"/>
        <v>176</v>
      </c>
      <c r="U57" s="2">
        <f t="shared" si="8"/>
        <v>165</v>
      </c>
      <c r="V57" s="2">
        <f t="shared" si="8"/>
        <v>206</v>
      </c>
      <c r="W57" s="2">
        <v>150</v>
      </c>
    </row>
    <row r="58" spans="1:23" x14ac:dyDescent="0.2">
      <c r="A58" s="2" t="s">
        <v>102</v>
      </c>
      <c r="L58" s="5">
        <v>1541</v>
      </c>
      <c r="M58" s="5">
        <v>1610</v>
      </c>
      <c r="O58" s="2">
        <f>+O18</f>
        <v>357</v>
      </c>
      <c r="P58" s="2">
        <f t="shared" ref="P58:V58" si="9">+P18</f>
        <v>377</v>
      </c>
      <c r="Q58" s="2">
        <f t="shared" si="9"/>
        <v>373</v>
      </c>
      <c r="R58" s="2">
        <f t="shared" si="9"/>
        <v>434</v>
      </c>
      <c r="S58" s="2">
        <f t="shared" si="9"/>
        <v>322</v>
      </c>
      <c r="T58" s="2">
        <f t="shared" si="9"/>
        <v>383</v>
      </c>
      <c r="U58" s="2">
        <f t="shared" si="9"/>
        <v>400</v>
      </c>
      <c r="V58" s="2">
        <f t="shared" si="9"/>
        <v>505</v>
      </c>
      <c r="W58" s="2">
        <v>434</v>
      </c>
    </row>
    <row r="59" spans="1:23" x14ac:dyDescent="0.2">
      <c r="A59" s="2" t="s">
        <v>103</v>
      </c>
      <c r="L59" s="5">
        <v>1793</v>
      </c>
      <c r="M59" s="5">
        <v>1483</v>
      </c>
      <c r="O59" s="2">
        <f t="shared" ref="O59:V60" si="10">+O19</f>
        <v>426</v>
      </c>
      <c r="P59" s="2">
        <f t="shared" si="10"/>
        <v>456</v>
      </c>
      <c r="Q59" s="2">
        <f t="shared" si="10"/>
        <v>427</v>
      </c>
      <c r="R59" s="2">
        <f t="shared" si="10"/>
        <v>484</v>
      </c>
      <c r="S59" s="2">
        <f t="shared" si="10"/>
        <v>386</v>
      </c>
      <c r="T59" s="2">
        <f t="shared" si="10"/>
        <v>361</v>
      </c>
      <c r="U59" s="2">
        <f t="shared" si="10"/>
        <v>347</v>
      </c>
      <c r="V59" s="2">
        <f t="shared" si="10"/>
        <v>390</v>
      </c>
      <c r="W59" s="2">
        <v>335</v>
      </c>
    </row>
    <row r="60" spans="1:23" x14ac:dyDescent="0.2">
      <c r="A60" s="2" t="s">
        <v>104</v>
      </c>
      <c r="L60" s="2">
        <v>588</v>
      </c>
      <c r="M60" s="2">
        <v>622</v>
      </c>
      <c r="O60" s="2">
        <f t="shared" si="10"/>
        <v>121</v>
      </c>
      <c r="P60" s="2">
        <f t="shared" si="10"/>
        <v>141</v>
      </c>
      <c r="Q60" s="2">
        <f t="shared" si="10"/>
        <v>141</v>
      </c>
      <c r="R60" s="2">
        <f t="shared" si="10"/>
        <v>186</v>
      </c>
      <c r="S60" s="2">
        <f t="shared" si="10"/>
        <v>137</v>
      </c>
      <c r="T60" s="2">
        <f t="shared" si="10"/>
        <v>125</v>
      </c>
      <c r="U60" s="2">
        <f t="shared" si="10"/>
        <v>187</v>
      </c>
      <c r="V60" s="2">
        <f t="shared" si="10"/>
        <v>173</v>
      </c>
      <c r="W60" s="2">
        <v>135</v>
      </c>
    </row>
    <row r="62" spans="1:23" ht="24" x14ac:dyDescent="0.2">
      <c r="A62" s="37" t="s">
        <v>119</v>
      </c>
      <c r="B62" s="1">
        <v>2014</v>
      </c>
      <c r="C62" s="1">
        <v>2015</v>
      </c>
      <c r="D62" s="1">
        <v>2016</v>
      </c>
      <c r="E62" s="1">
        <v>2017</v>
      </c>
      <c r="F62" s="1">
        <v>2018</v>
      </c>
      <c r="G62" s="1">
        <v>2019</v>
      </c>
      <c r="H62" s="1">
        <v>2020</v>
      </c>
      <c r="I62" s="1">
        <v>2021</v>
      </c>
      <c r="J62" s="1">
        <v>2022</v>
      </c>
      <c r="K62" s="1">
        <v>2023</v>
      </c>
      <c r="L62" s="1">
        <v>2024</v>
      </c>
      <c r="M62" s="1">
        <v>2025</v>
      </c>
      <c r="O62" s="15" t="s">
        <v>90</v>
      </c>
      <c r="P62" s="15" t="s">
        <v>91</v>
      </c>
      <c r="Q62" s="15" t="s">
        <v>92</v>
      </c>
      <c r="R62" s="15" t="s">
        <v>93</v>
      </c>
      <c r="S62" s="15" t="s">
        <v>94</v>
      </c>
      <c r="T62" s="15" t="s">
        <v>95</v>
      </c>
      <c r="U62" s="15" t="s">
        <v>110</v>
      </c>
      <c r="V62" s="15" t="s">
        <v>111</v>
      </c>
      <c r="W62" s="15" t="s">
        <v>124</v>
      </c>
    </row>
    <row r="63" spans="1:23" s="3" customFormat="1" x14ac:dyDescent="0.2">
      <c r="A63" s="3" t="s">
        <v>18</v>
      </c>
    </row>
    <row r="64" spans="1:23" x14ac:dyDescent="0.2">
      <c r="A64" s="2" t="s">
        <v>8</v>
      </c>
      <c r="B64" s="5">
        <v>2473</v>
      </c>
      <c r="C64" s="5">
        <v>2928</v>
      </c>
      <c r="D64" s="5">
        <v>2926</v>
      </c>
      <c r="E64" s="5">
        <v>3058</v>
      </c>
      <c r="F64" s="5">
        <v>3325</v>
      </c>
      <c r="G64" s="5">
        <v>3547</v>
      </c>
      <c r="H64" s="5">
        <v>3740</v>
      </c>
      <c r="I64" s="5">
        <v>3935</v>
      </c>
      <c r="J64" s="5">
        <v>5074</v>
      </c>
      <c r="K64" s="5">
        <v>5532</v>
      </c>
      <c r="L64" s="5">
        <v>5359</v>
      </c>
      <c r="M64" s="5">
        <f>M55</f>
        <v>5197</v>
      </c>
      <c r="O64" s="5">
        <v>1212</v>
      </c>
      <c r="P64" s="5">
        <v>1324</v>
      </c>
      <c r="Q64" s="5">
        <v>1295</v>
      </c>
      <c r="R64" s="5">
        <v>1528</v>
      </c>
      <c r="S64" s="5">
        <v>1184</v>
      </c>
      <c r="T64" s="5">
        <v>1241</v>
      </c>
      <c r="U64" s="36">
        <v>1295</v>
      </c>
      <c r="V64" s="36">
        <v>1477</v>
      </c>
      <c r="W64" s="5">
        <v>1244</v>
      </c>
    </row>
    <row r="65" spans="1:23" x14ac:dyDescent="0.2">
      <c r="A65" s="2" t="s">
        <v>19</v>
      </c>
      <c r="B65" s="5">
        <v>-2004</v>
      </c>
      <c r="C65" s="5">
        <v>-2291</v>
      </c>
      <c r="D65" s="5">
        <v>-2259</v>
      </c>
      <c r="E65" s="5">
        <v>-2362</v>
      </c>
      <c r="F65" s="5">
        <v>-2561</v>
      </c>
      <c r="G65" s="5">
        <v>-2688</v>
      </c>
      <c r="H65" s="5">
        <v>-2844</v>
      </c>
      <c r="I65" s="5">
        <v>-2943</v>
      </c>
      <c r="J65" s="5">
        <v>-3857</v>
      </c>
      <c r="K65" s="5">
        <v>-4136</v>
      </c>
      <c r="L65" s="5">
        <v>-3878</v>
      </c>
      <c r="M65" s="5">
        <v>-3750</v>
      </c>
      <c r="O65" s="5">
        <v>-876</v>
      </c>
      <c r="P65" s="5">
        <v>-961</v>
      </c>
      <c r="Q65" s="5">
        <v>-931</v>
      </c>
      <c r="R65" s="5">
        <v>-1109</v>
      </c>
      <c r="S65" s="5">
        <v>-843</v>
      </c>
      <c r="T65" s="5">
        <v>-890</v>
      </c>
      <c r="U65" s="2">
        <v>-944</v>
      </c>
      <c r="V65" s="5">
        <v>-1073</v>
      </c>
      <c r="W65" s="2">
        <v>-934</v>
      </c>
    </row>
    <row r="66" spans="1:23" x14ac:dyDescent="0.2">
      <c r="A66" s="2" t="s">
        <v>20</v>
      </c>
      <c r="B66" s="5">
        <v>469</v>
      </c>
      <c r="C66" s="5">
        <v>637</v>
      </c>
      <c r="D66" s="5">
        <v>667</v>
      </c>
      <c r="E66" s="5">
        <v>696</v>
      </c>
      <c r="F66" s="5">
        <v>764</v>
      </c>
      <c r="G66" s="5">
        <v>859</v>
      </c>
      <c r="H66" s="5">
        <v>896</v>
      </c>
      <c r="I66" s="5">
        <v>992</v>
      </c>
      <c r="J66" s="5">
        <v>1217</v>
      </c>
      <c r="K66" s="5">
        <v>1396</v>
      </c>
      <c r="L66" s="5">
        <v>1481</v>
      </c>
      <c r="M66" s="5">
        <f>M64-(ABS(M65))</f>
        <v>1447</v>
      </c>
      <c r="O66" s="5">
        <v>336</v>
      </c>
      <c r="P66" s="5">
        <v>362</v>
      </c>
      <c r="Q66" s="5">
        <v>364</v>
      </c>
      <c r="R66" s="5">
        <v>419</v>
      </c>
      <c r="S66" s="5">
        <v>342</v>
      </c>
      <c r="T66" s="5">
        <v>351</v>
      </c>
      <c r="U66" s="2">
        <v>351</v>
      </c>
      <c r="V66" s="2">
        <v>404</v>
      </c>
      <c r="W66" s="2">
        <v>310</v>
      </c>
    </row>
    <row r="67" spans="1:23" x14ac:dyDescent="0.2">
      <c r="A67" s="2" t="s">
        <v>21</v>
      </c>
      <c r="B67" s="5">
        <v>-401</v>
      </c>
      <c r="C67" s="5">
        <v>-501</v>
      </c>
      <c r="D67" s="5">
        <v>-518</v>
      </c>
      <c r="E67" s="5">
        <v>-517</v>
      </c>
      <c r="F67" s="5">
        <v>-532</v>
      </c>
      <c r="G67" s="5">
        <v>-588</v>
      </c>
      <c r="H67" s="5">
        <v>-571</v>
      </c>
      <c r="I67" s="5">
        <v>-597</v>
      </c>
      <c r="J67" s="5">
        <v>-852</v>
      </c>
      <c r="K67" s="5">
        <v>-920</v>
      </c>
      <c r="L67" s="5">
        <v>-1000</v>
      </c>
      <c r="M67" s="5">
        <v>-986</v>
      </c>
      <c r="O67" s="5">
        <v>-246</v>
      </c>
      <c r="P67" s="5">
        <v>-258</v>
      </c>
      <c r="Q67" s="5">
        <v>-243</v>
      </c>
      <c r="R67" s="5">
        <v>-254</v>
      </c>
      <c r="S67" s="5">
        <v>-247</v>
      </c>
      <c r="T67" s="5">
        <v>-290</v>
      </c>
      <c r="U67" s="2">
        <v>-218</v>
      </c>
      <c r="V67" s="2">
        <v>-231</v>
      </c>
      <c r="W67" s="2">
        <v>-231</v>
      </c>
    </row>
    <row r="68" spans="1:23" ht="24" x14ac:dyDescent="0.2">
      <c r="A68" s="30" t="s">
        <v>22</v>
      </c>
      <c r="B68" s="5">
        <v>4</v>
      </c>
      <c r="C68" s="5">
        <v>-18</v>
      </c>
      <c r="D68" s="5">
        <v>-2</v>
      </c>
      <c r="E68" s="5">
        <v>-10</v>
      </c>
      <c r="F68" s="5">
        <v>-22</v>
      </c>
      <c r="G68" s="5">
        <v>10</v>
      </c>
      <c r="H68" s="5">
        <v>-8</v>
      </c>
      <c r="I68" s="5">
        <v>0</v>
      </c>
      <c r="J68" s="5">
        <v>64</v>
      </c>
      <c r="K68" s="5">
        <v>28</v>
      </c>
      <c r="L68" s="5">
        <v>-34</v>
      </c>
      <c r="M68" s="2">
        <v>-28</v>
      </c>
      <c r="O68" s="5">
        <v>-3</v>
      </c>
      <c r="P68" s="5">
        <v>-3</v>
      </c>
      <c r="Q68" s="5">
        <v>-12</v>
      </c>
      <c r="R68" s="5">
        <v>-16</v>
      </c>
      <c r="S68" s="5">
        <v>-5</v>
      </c>
      <c r="T68" s="5">
        <v>-6</v>
      </c>
      <c r="U68" s="2">
        <v>-9</v>
      </c>
      <c r="V68" s="2">
        <v>-8</v>
      </c>
      <c r="W68" s="2">
        <v>-22</v>
      </c>
    </row>
    <row r="69" spans="1:23" ht="36" x14ac:dyDescent="0.2">
      <c r="A69" s="30" t="s">
        <v>106</v>
      </c>
      <c r="B69" s="5">
        <v>0</v>
      </c>
      <c r="C69" s="5">
        <v>2</v>
      </c>
      <c r="D69" s="5">
        <v>1</v>
      </c>
      <c r="E69" s="5">
        <v>1</v>
      </c>
      <c r="F69" s="5">
        <v>1</v>
      </c>
      <c r="G69" s="5">
        <v>0</v>
      </c>
      <c r="H69" s="5">
        <v>2</v>
      </c>
      <c r="I69" s="5">
        <v>3</v>
      </c>
      <c r="J69" s="5">
        <v>7</v>
      </c>
      <c r="K69" s="5">
        <v>3</v>
      </c>
      <c r="L69" s="5">
        <v>2</v>
      </c>
      <c r="M69" s="5">
        <v>5</v>
      </c>
      <c r="O69" s="5">
        <v>-1</v>
      </c>
      <c r="P69" s="5">
        <v>1</v>
      </c>
      <c r="Q69" s="5">
        <v>1</v>
      </c>
      <c r="R69" s="5">
        <v>1</v>
      </c>
      <c r="S69" s="5">
        <v>0</v>
      </c>
      <c r="T69" s="5">
        <v>1</v>
      </c>
      <c r="U69" s="2">
        <v>1</v>
      </c>
      <c r="V69" s="2">
        <v>2</v>
      </c>
      <c r="W69" s="2">
        <v>0</v>
      </c>
    </row>
    <row r="70" spans="1:23" x14ac:dyDescent="0.2">
      <c r="A70" s="2" t="s">
        <v>24</v>
      </c>
      <c r="B70" s="5">
        <v>72</v>
      </c>
      <c r="C70" s="5">
        <v>120</v>
      </c>
      <c r="D70" s="5">
        <v>147</v>
      </c>
      <c r="E70" s="5">
        <v>170</v>
      </c>
      <c r="F70" s="5">
        <v>211</v>
      </c>
      <c r="G70" s="5">
        <v>281</v>
      </c>
      <c r="H70" s="5">
        <v>319</v>
      </c>
      <c r="I70" s="5">
        <v>399</v>
      </c>
      <c r="J70" s="5">
        <v>436</v>
      </c>
      <c r="K70" s="5">
        <v>507</v>
      </c>
      <c r="L70" s="5">
        <v>449</v>
      </c>
      <c r="M70" s="5">
        <f>M66-ABS(M67)-ABS(M68)+M69</f>
        <v>438</v>
      </c>
      <c r="O70" s="5">
        <v>87</v>
      </c>
      <c r="P70" s="5">
        <v>103</v>
      </c>
      <c r="Q70" s="5">
        <v>109</v>
      </c>
      <c r="R70" s="5">
        <v>150</v>
      </c>
      <c r="S70" s="5">
        <v>89</v>
      </c>
      <c r="T70" s="5">
        <v>57</v>
      </c>
      <c r="U70" s="2">
        <v>125</v>
      </c>
      <c r="V70" s="2">
        <v>167</v>
      </c>
      <c r="W70" s="2">
        <v>58</v>
      </c>
    </row>
    <row r="71" spans="1:23" x14ac:dyDescent="0.2">
      <c r="A71" s="2" t="s">
        <v>25</v>
      </c>
      <c r="B71" s="5">
        <v>-5</v>
      </c>
      <c r="C71" s="5">
        <v>-10</v>
      </c>
      <c r="D71" s="5">
        <v>-12</v>
      </c>
      <c r="E71" s="5">
        <v>-13</v>
      </c>
      <c r="F71" s="5">
        <v>-6</v>
      </c>
      <c r="G71" s="5">
        <v>-11</v>
      </c>
      <c r="H71" s="5">
        <v>-11</v>
      </c>
      <c r="I71" s="5">
        <v>-3</v>
      </c>
      <c r="J71" s="5">
        <v>-5</v>
      </c>
      <c r="K71" s="5">
        <v>-34</v>
      </c>
      <c r="L71" s="5">
        <v>-65</v>
      </c>
      <c r="M71" s="5">
        <v>-62</v>
      </c>
      <c r="O71" s="5">
        <v>-13</v>
      </c>
      <c r="P71" s="5">
        <v>-19</v>
      </c>
      <c r="Q71" s="5">
        <v>-17</v>
      </c>
      <c r="R71" s="5">
        <v>-16</v>
      </c>
      <c r="S71" s="5">
        <v>-15</v>
      </c>
      <c r="T71" s="5">
        <v>-16</v>
      </c>
      <c r="U71" s="2">
        <v>-13</v>
      </c>
      <c r="V71" s="2">
        <v>-17</v>
      </c>
      <c r="W71" s="2">
        <v>-13</v>
      </c>
    </row>
    <row r="72" spans="1:23" ht="24" x14ac:dyDescent="0.2">
      <c r="A72" s="30" t="s">
        <v>26</v>
      </c>
      <c r="B72" s="5">
        <v>0</v>
      </c>
      <c r="C72" s="5">
        <v>-2</v>
      </c>
      <c r="D72" s="5">
        <v>0</v>
      </c>
      <c r="E72" s="5">
        <v>1</v>
      </c>
      <c r="F72" s="5">
        <v>-1</v>
      </c>
      <c r="G72" s="5">
        <v>-1</v>
      </c>
      <c r="H72" s="5">
        <v>-2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2">
        <v>0</v>
      </c>
      <c r="V72" s="2">
        <v>0</v>
      </c>
      <c r="W72" s="2">
        <v>0</v>
      </c>
    </row>
    <row r="73" spans="1:23" x14ac:dyDescent="0.2">
      <c r="A73" s="2" t="s">
        <v>27</v>
      </c>
      <c r="B73" s="5">
        <v>67</v>
      </c>
      <c r="C73" s="5">
        <v>108</v>
      </c>
      <c r="D73" s="5">
        <v>136</v>
      </c>
      <c r="E73" s="5">
        <v>158</v>
      </c>
      <c r="F73" s="5">
        <v>205</v>
      </c>
      <c r="G73" s="5">
        <v>269</v>
      </c>
      <c r="H73" s="5">
        <v>307</v>
      </c>
      <c r="I73" s="5">
        <v>395</v>
      </c>
      <c r="J73" s="5">
        <v>431</v>
      </c>
      <c r="K73" s="5">
        <v>473</v>
      </c>
      <c r="L73" s="5">
        <v>383</v>
      </c>
      <c r="M73" s="5">
        <f>M70-ABS(M71)-M72</f>
        <v>376</v>
      </c>
      <c r="O73" s="5">
        <v>73</v>
      </c>
      <c r="P73" s="5">
        <v>84</v>
      </c>
      <c r="Q73" s="5">
        <v>92</v>
      </c>
      <c r="R73" s="5">
        <v>134</v>
      </c>
      <c r="S73" s="5">
        <v>74</v>
      </c>
      <c r="T73" s="5">
        <v>41</v>
      </c>
      <c r="U73" s="2">
        <v>112</v>
      </c>
      <c r="V73" s="2">
        <v>149</v>
      </c>
      <c r="W73" s="2">
        <v>45</v>
      </c>
    </row>
    <row r="74" spans="1:23" x14ac:dyDescent="0.2">
      <c r="A74" s="2" t="s">
        <v>28</v>
      </c>
      <c r="B74" s="5">
        <v>-21</v>
      </c>
      <c r="C74" s="5">
        <v>-30</v>
      </c>
      <c r="D74" s="5">
        <v>-54</v>
      </c>
      <c r="E74" s="5">
        <v>-36</v>
      </c>
      <c r="F74" s="5">
        <v>-53</v>
      </c>
      <c r="G74" s="5">
        <v>-67</v>
      </c>
      <c r="H74" s="5">
        <v>-75</v>
      </c>
      <c r="I74" s="5">
        <v>-99</v>
      </c>
      <c r="J74" s="5">
        <v>-93</v>
      </c>
      <c r="K74" s="5">
        <v>-114</v>
      </c>
      <c r="L74" s="5">
        <v>-103</v>
      </c>
      <c r="M74" s="5">
        <v>-96</v>
      </c>
      <c r="O74" s="5">
        <v>-17</v>
      </c>
      <c r="P74" s="5">
        <v>-26</v>
      </c>
      <c r="Q74" s="5">
        <v>-25</v>
      </c>
      <c r="R74" s="5">
        <v>-35</v>
      </c>
      <c r="S74" s="5">
        <v>-13</v>
      </c>
      <c r="T74" s="5">
        <v>-12</v>
      </c>
      <c r="U74" s="2">
        <v>-26</v>
      </c>
      <c r="V74" s="2">
        <v>-45</v>
      </c>
      <c r="W74" s="2">
        <v>-11</v>
      </c>
    </row>
    <row r="75" spans="1:23" x14ac:dyDescent="0.2">
      <c r="A75" s="2" t="s">
        <v>29</v>
      </c>
      <c r="B75" s="5">
        <v>46</v>
      </c>
      <c r="C75" s="5">
        <v>78</v>
      </c>
      <c r="D75" s="5">
        <v>82</v>
      </c>
      <c r="E75" s="5">
        <v>121</v>
      </c>
      <c r="F75" s="5">
        <v>152</v>
      </c>
      <c r="G75" s="5">
        <v>202</v>
      </c>
      <c r="H75" s="5">
        <v>231</v>
      </c>
      <c r="I75" s="5">
        <v>296</v>
      </c>
      <c r="J75" s="5">
        <v>338</v>
      </c>
      <c r="K75" s="5">
        <v>359</v>
      </c>
      <c r="L75" s="5">
        <v>281</v>
      </c>
      <c r="M75" s="5">
        <v>279</v>
      </c>
      <c r="O75" s="5">
        <v>56</v>
      </c>
      <c r="P75" s="5">
        <v>58</v>
      </c>
      <c r="Q75" s="5">
        <v>68</v>
      </c>
      <c r="R75" s="5">
        <v>98</v>
      </c>
      <c r="S75" s="5">
        <v>61</v>
      </c>
      <c r="T75" s="5">
        <v>28</v>
      </c>
      <c r="U75" s="2">
        <v>86</v>
      </c>
      <c r="V75" s="2">
        <v>105</v>
      </c>
      <c r="W75" s="2">
        <v>34</v>
      </c>
    </row>
    <row r="76" spans="1:23" x14ac:dyDescent="0.2">
      <c r="A76" s="2" t="s">
        <v>30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2"/>
      <c r="O76" s="5"/>
      <c r="P76" s="5"/>
      <c r="Q76" s="5"/>
      <c r="R76" s="5"/>
      <c r="S76" s="5"/>
      <c r="T76" s="5"/>
    </row>
    <row r="77" spans="1:23" x14ac:dyDescent="0.2">
      <c r="A77" s="2" t="s">
        <v>31</v>
      </c>
      <c r="B77" s="5">
        <v>46</v>
      </c>
      <c r="C77" s="5">
        <v>77</v>
      </c>
      <c r="D77" s="5">
        <v>83</v>
      </c>
      <c r="E77" s="5">
        <v>121</v>
      </c>
      <c r="F77" s="5">
        <v>151</v>
      </c>
      <c r="G77" s="5">
        <v>201</v>
      </c>
      <c r="H77" s="5">
        <v>231</v>
      </c>
      <c r="I77" s="5">
        <v>296</v>
      </c>
      <c r="J77" s="5">
        <v>338</v>
      </c>
      <c r="K77" s="5">
        <v>357</v>
      </c>
      <c r="L77" s="5">
        <v>280</v>
      </c>
      <c r="M77" s="5">
        <v>280</v>
      </c>
      <c r="O77" s="5">
        <v>56</v>
      </c>
      <c r="P77" s="5">
        <v>58</v>
      </c>
      <c r="Q77" s="5">
        <v>68</v>
      </c>
      <c r="R77" s="5">
        <v>98</v>
      </c>
      <c r="S77" s="5">
        <v>61</v>
      </c>
      <c r="T77" s="5">
        <v>28</v>
      </c>
      <c r="U77" s="2">
        <v>86</v>
      </c>
      <c r="V77" s="2">
        <v>105</v>
      </c>
      <c r="W77" s="2">
        <v>34</v>
      </c>
    </row>
    <row r="78" spans="1:23" x14ac:dyDescent="0.2">
      <c r="A78" s="2" t="s">
        <v>32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1</v>
      </c>
      <c r="H78" s="5">
        <v>0</v>
      </c>
      <c r="I78" s="5">
        <v>1</v>
      </c>
      <c r="J78" s="5">
        <v>0</v>
      </c>
      <c r="K78" s="5">
        <v>2</v>
      </c>
      <c r="L78" s="5">
        <v>1</v>
      </c>
      <c r="M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2">
        <v>0</v>
      </c>
      <c r="V78" s="2">
        <v>0</v>
      </c>
      <c r="W78" s="2">
        <v>0</v>
      </c>
    </row>
    <row r="79" spans="1:23" ht="24" x14ac:dyDescent="0.2">
      <c r="A79" s="30" t="s">
        <v>121</v>
      </c>
      <c r="B79" s="9">
        <v>0.31</v>
      </c>
      <c r="C79" s="9">
        <v>0.51</v>
      </c>
      <c r="D79" s="9">
        <v>0.55000000000000004</v>
      </c>
      <c r="E79" s="9">
        <v>0.81</v>
      </c>
      <c r="F79" s="9">
        <v>1.01</v>
      </c>
      <c r="G79" s="9">
        <v>1.35</v>
      </c>
      <c r="H79" s="9">
        <v>1.54</v>
      </c>
      <c r="I79" s="9">
        <v>1.98</v>
      </c>
      <c r="J79" s="9">
        <v>1.92</v>
      </c>
      <c r="K79" s="9">
        <v>1.94</v>
      </c>
      <c r="L79" s="9">
        <v>1.52</v>
      </c>
      <c r="M79" s="12">
        <v>1.52</v>
      </c>
      <c r="O79" s="2">
        <v>0.3</v>
      </c>
      <c r="P79" s="2">
        <v>0.31</v>
      </c>
      <c r="Q79" s="2">
        <v>0.37</v>
      </c>
      <c r="R79" s="2">
        <v>0.53</v>
      </c>
      <c r="S79" s="2">
        <v>0.33</v>
      </c>
      <c r="T79" s="2">
        <v>0.15</v>
      </c>
      <c r="U79" s="2">
        <v>0.46</v>
      </c>
      <c r="V79" s="2">
        <v>0.56999999999999995</v>
      </c>
      <c r="W79" s="2">
        <v>0.19</v>
      </c>
    </row>
    <row r="80" spans="1:23" x14ac:dyDescent="0.2">
      <c r="A80" s="2" t="s">
        <v>107</v>
      </c>
      <c r="B80" s="2">
        <v>0.25</v>
      </c>
      <c r="C80" s="2">
        <v>0.35</v>
      </c>
      <c r="D80" s="2">
        <v>0.42</v>
      </c>
      <c r="E80" s="2">
        <v>0.55000000000000004</v>
      </c>
      <c r="F80" s="2">
        <v>0.65</v>
      </c>
      <c r="G80" s="9">
        <v>0.8</v>
      </c>
      <c r="H80" s="9">
        <v>0.9</v>
      </c>
      <c r="I80" s="9">
        <v>1.2</v>
      </c>
      <c r="J80" s="9">
        <v>1.3</v>
      </c>
      <c r="K80" s="9">
        <v>1.35</v>
      </c>
      <c r="L80" s="19">
        <v>1.35</v>
      </c>
      <c r="M80" s="31" t="s">
        <v>108</v>
      </c>
    </row>
    <row r="81" spans="1:23" x14ac:dyDescent="0.2">
      <c r="M81" s="2"/>
    </row>
    <row r="82" spans="1:23" x14ac:dyDescent="0.2">
      <c r="A82" s="3" t="s">
        <v>34</v>
      </c>
      <c r="M82" s="2"/>
    </row>
    <row r="83" spans="1:23" x14ac:dyDescent="0.2">
      <c r="A83" s="2" t="s">
        <v>35</v>
      </c>
      <c r="B83" s="2">
        <v>192</v>
      </c>
      <c r="C83" s="2">
        <v>165</v>
      </c>
      <c r="D83" s="2">
        <v>240</v>
      </c>
      <c r="E83" s="2">
        <v>296</v>
      </c>
      <c r="F83" s="2">
        <v>376</v>
      </c>
      <c r="G83" s="2">
        <v>316</v>
      </c>
      <c r="H83" s="2">
        <v>274</v>
      </c>
      <c r="I83" s="2">
        <v>517</v>
      </c>
      <c r="J83" s="2">
        <v>277</v>
      </c>
      <c r="K83" s="2">
        <v>432</v>
      </c>
      <c r="L83" s="2">
        <v>482</v>
      </c>
      <c r="M83" s="2">
        <v>535</v>
      </c>
      <c r="O83" s="2">
        <v>432</v>
      </c>
      <c r="P83" s="2">
        <v>640</v>
      </c>
      <c r="Q83" s="2">
        <v>679</v>
      </c>
      <c r="R83" s="2">
        <v>482</v>
      </c>
      <c r="S83" s="2">
        <v>607</v>
      </c>
      <c r="T83" s="2">
        <v>485</v>
      </c>
      <c r="U83" s="2">
        <v>479</v>
      </c>
      <c r="V83" s="2">
        <v>535</v>
      </c>
      <c r="W83" s="2">
        <v>579</v>
      </c>
    </row>
    <row r="84" spans="1:23" x14ac:dyDescent="0.2">
      <c r="A84" s="2" t="s">
        <v>97</v>
      </c>
      <c r="B84" s="2">
        <v>-166</v>
      </c>
      <c r="C84" s="2">
        <v>178</v>
      </c>
      <c r="D84" s="2">
        <v>52</v>
      </c>
      <c r="E84" s="2">
        <v>-100</v>
      </c>
      <c r="F84" s="2">
        <v>-219</v>
      </c>
      <c r="G84" s="2">
        <v>-90</v>
      </c>
      <c r="H84" s="2">
        <v>149</v>
      </c>
      <c r="I84" s="2">
        <v>-88</v>
      </c>
      <c r="J84" s="2">
        <v>502</v>
      </c>
      <c r="K84" s="2">
        <v>1027</v>
      </c>
      <c r="L84" s="2">
        <v>1032</v>
      </c>
      <c r="M84" s="2">
        <v>904</v>
      </c>
      <c r="O84" s="2">
        <v>939</v>
      </c>
      <c r="P84" s="5">
        <v>1094</v>
      </c>
      <c r="Q84" s="5">
        <v>1057</v>
      </c>
      <c r="R84" s="5">
        <v>1032</v>
      </c>
      <c r="S84" s="2">
        <v>875</v>
      </c>
      <c r="T84" s="2">
        <v>992</v>
      </c>
      <c r="U84" s="2">
        <v>945</v>
      </c>
      <c r="V84" s="2">
        <v>904</v>
      </c>
      <c r="W84" s="2">
        <v>888</v>
      </c>
    </row>
    <row r="85" spans="1:23" x14ac:dyDescent="0.2">
      <c r="A85" s="2" t="s">
        <v>36</v>
      </c>
      <c r="B85" s="2">
        <v>-353</v>
      </c>
      <c r="C85" s="2">
        <v>-238</v>
      </c>
      <c r="D85" s="2">
        <v>-294</v>
      </c>
      <c r="E85" s="2">
        <v>-387</v>
      </c>
      <c r="F85" s="2">
        <v>-474</v>
      </c>
      <c r="G85" s="2">
        <v>-426</v>
      </c>
      <c r="H85" s="2">
        <v>-595</v>
      </c>
      <c r="I85" s="2">
        <v>-673</v>
      </c>
      <c r="J85" s="2">
        <v>-82</v>
      </c>
      <c r="K85" s="2">
        <v>191</v>
      </c>
      <c r="L85" s="2">
        <v>134</v>
      </c>
      <c r="M85" s="2">
        <v>29</v>
      </c>
      <c r="O85" s="2">
        <v>-76</v>
      </c>
      <c r="P85" s="2">
        <v>27</v>
      </c>
      <c r="Q85" s="2">
        <v>32</v>
      </c>
      <c r="R85" s="2">
        <v>134</v>
      </c>
      <c r="S85" s="2">
        <v>327</v>
      </c>
      <c r="T85" s="2">
        <v>-139</v>
      </c>
      <c r="U85" s="2">
        <v>-76</v>
      </c>
      <c r="V85" s="2">
        <v>29</v>
      </c>
      <c r="W85" s="2">
        <v>-131</v>
      </c>
    </row>
    <row r="86" spans="1:23" s="27" customFormat="1" x14ac:dyDescent="0.2">
      <c r="A86" s="2" t="s">
        <v>37</v>
      </c>
      <c r="B86" s="26">
        <v>-0.21</v>
      </c>
      <c r="C86" s="26">
        <v>0.21</v>
      </c>
      <c r="D86" s="26">
        <v>0.06</v>
      </c>
      <c r="E86" s="26">
        <v>-0.11</v>
      </c>
      <c r="F86" s="26">
        <v>-0.23</v>
      </c>
      <c r="G86" s="26">
        <v>-0.09</v>
      </c>
      <c r="H86" s="26">
        <v>0.13</v>
      </c>
      <c r="I86" s="26">
        <v>-7.0000000000000007E-2</v>
      </c>
      <c r="J86" s="26">
        <v>0.2</v>
      </c>
      <c r="K86" s="26">
        <v>0.4</v>
      </c>
      <c r="L86" s="26">
        <v>0.39</v>
      </c>
      <c r="M86" s="26">
        <v>0.35</v>
      </c>
      <c r="N86" s="2"/>
      <c r="O86" s="27">
        <v>0.39</v>
      </c>
      <c r="P86" s="27">
        <v>0.45</v>
      </c>
      <c r="Q86" s="27">
        <v>0.43</v>
      </c>
      <c r="R86" s="27">
        <v>0.39</v>
      </c>
      <c r="S86" s="27">
        <v>0.36</v>
      </c>
      <c r="T86" s="27">
        <v>0.42</v>
      </c>
      <c r="U86" s="27">
        <v>0.38</v>
      </c>
      <c r="V86" s="27">
        <v>0.35</v>
      </c>
      <c r="W86" s="27">
        <v>0.37</v>
      </c>
    </row>
    <row r="87" spans="1:23" s="27" customFormat="1" x14ac:dyDescent="0.2">
      <c r="A87" s="2" t="s">
        <v>38</v>
      </c>
      <c r="B87" s="27">
        <v>0.42</v>
      </c>
      <c r="C87" s="27">
        <v>0.36</v>
      </c>
      <c r="D87" s="27">
        <v>0.37</v>
      </c>
      <c r="E87" s="27">
        <v>0.42</v>
      </c>
      <c r="F87" s="27">
        <v>0.43</v>
      </c>
      <c r="G87" s="27">
        <v>0.41</v>
      </c>
      <c r="H87" s="27">
        <v>0.39</v>
      </c>
      <c r="I87" s="27">
        <v>0.42</v>
      </c>
      <c r="J87" s="26">
        <v>0.49</v>
      </c>
      <c r="K87" s="26">
        <v>0.43</v>
      </c>
      <c r="L87" s="26">
        <v>0.44</v>
      </c>
      <c r="M87" s="26">
        <v>0.45</v>
      </c>
      <c r="N87" s="2"/>
      <c r="O87" s="27">
        <v>0.39</v>
      </c>
      <c r="P87" s="27">
        <v>0.4</v>
      </c>
      <c r="Q87" s="27">
        <v>0.4</v>
      </c>
      <c r="R87" s="27">
        <v>0.44</v>
      </c>
      <c r="S87" s="27">
        <v>0.41</v>
      </c>
      <c r="T87" s="27">
        <v>0.41</v>
      </c>
      <c r="U87" s="27">
        <v>0.43</v>
      </c>
      <c r="V87" s="27">
        <v>0.45</v>
      </c>
      <c r="W87" s="27">
        <v>0.41</v>
      </c>
    </row>
    <row r="88" spans="1:23" x14ac:dyDescent="0.2">
      <c r="A88" s="2" t="s">
        <v>39</v>
      </c>
      <c r="B88" s="5">
        <v>2412</v>
      </c>
      <c r="C88" s="5">
        <v>2894</v>
      </c>
      <c r="D88" s="5">
        <v>2958</v>
      </c>
      <c r="E88" s="5">
        <v>2908</v>
      </c>
      <c r="F88" s="5">
        <v>2988</v>
      </c>
      <c r="G88" s="5">
        <v>3452</v>
      </c>
      <c r="H88" s="5">
        <v>3959</v>
      </c>
      <c r="I88" s="5">
        <v>4420</v>
      </c>
      <c r="J88" s="5">
        <v>6273</v>
      </c>
      <c r="K88" s="5">
        <v>7064</v>
      </c>
      <c r="L88" s="5">
        <v>6832</v>
      </c>
      <c r="M88" s="5">
        <v>6634</v>
      </c>
      <c r="O88" s="5">
        <v>7151</v>
      </c>
      <c r="P88" s="5">
        <v>7127</v>
      </c>
      <c r="Q88" s="5">
        <v>7092</v>
      </c>
      <c r="R88" s="5">
        <v>6832</v>
      </c>
      <c r="S88" s="5">
        <v>6865</v>
      </c>
      <c r="T88" s="5">
        <v>6744</v>
      </c>
      <c r="U88" s="5">
        <v>6671</v>
      </c>
      <c r="V88" s="5">
        <v>6643</v>
      </c>
      <c r="W88" s="5">
        <v>6656</v>
      </c>
    </row>
    <row r="89" spans="1:23" x14ac:dyDescent="0.2">
      <c r="A89" s="2" t="s">
        <v>40</v>
      </c>
      <c r="B89" s="5">
        <v>877</v>
      </c>
      <c r="C89" s="5">
        <v>1231</v>
      </c>
      <c r="D89" s="5">
        <v>1195</v>
      </c>
      <c r="E89" s="5">
        <v>1137</v>
      </c>
      <c r="F89" s="5">
        <v>1150</v>
      </c>
      <c r="G89" s="5">
        <v>1314</v>
      </c>
      <c r="H89" s="5">
        <v>1639</v>
      </c>
      <c r="I89" s="5">
        <v>1808</v>
      </c>
      <c r="J89" s="5">
        <v>3310</v>
      </c>
      <c r="K89" s="5">
        <v>4055</v>
      </c>
      <c r="L89" s="5">
        <v>4158</v>
      </c>
      <c r="M89" s="5">
        <v>4051</v>
      </c>
      <c r="O89" s="5">
        <v>4090</v>
      </c>
      <c r="P89" s="5">
        <v>4180</v>
      </c>
      <c r="Q89" s="5">
        <v>4228</v>
      </c>
      <c r="R89" s="5">
        <v>4158</v>
      </c>
      <c r="S89" s="5">
        <v>3962</v>
      </c>
      <c r="T89" s="5">
        <v>3873</v>
      </c>
      <c r="U89" s="5">
        <v>3910</v>
      </c>
      <c r="V89" s="5">
        <v>4051</v>
      </c>
      <c r="W89" s="5">
        <v>3890</v>
      </c>
    </row>
    <row r="90" spans="1:23" x14ac:dyDescent="0.2">
      <c r="A90" s="2" t="s">
        <v>98</v>
      </c>
      <c r="B90" s="12">
        <v>5.36</v>
      </c>
      <c r="C90" s="12">
        <v>5.7</v>
      </c>
      <c r="D90" s="12">
        <v>5.88</v>
      </c>
      <c r="E90" s="12">
        <v>6.09</v>
      </c>
      <c r="F90" s="12">
        <v>6.31</v>
      </c>
      <c r="G90" s="12">
        <v>6.95</v>
      </c>
      <c r="H90" s="12">
        <v>7.6</v>
      </c>
      <c r="I90" s="12">
        <v>8.8699999999999992</v>
      </c>
      <c r="J90" s="2">
        <v>13.55</v>
      </c>
      <c r="K90" s="2">
        <v>13.93</v>
      </c>
      <c r="L90" s="2">
        <v>14.15</v>
      </c>
      <c r="M90" s="2">
        <v>14.03</v>
      </c>
      <c r="O90" s="2">
        <v>12.93</v>
      </c>
      <c r="P90" s="2">
        <v>13.21</v>
      </c>
      <c r="Q90" s="2">
        <v>13.42</v>
      </c>
      <c r="R90" s="9">
        <v>14.15</v>
      </c>
      <c r="S90" s="2">
        <v>13.14</v>
      </c>
      <c r="T90" s="2">
        <v>12.87</v>
      </c>
      <c r="U90" s="2">
        <v>13.37</v>
      </c>
      <c r="V90" s="2">
        <v>14.03</v>
      </c>
      <c r="W90" s="2">
        <v>13.06</v>
      </c>
    </row>
    <row r="91" spans="1:23" x14ac:dyDescent="0.2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2"/>
    </row>
    <row r="92" spans="1:23" x14ac:dyDescent="0.2">
      <c r="A92" s="3" t="s">
        <v>10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2"/>
    </row>
    <row r="93" spans="1:23" s="25" customFormat="1" ht="24" x14ac:dyDescent="0.2">
      <c r="A93" s="30" t="s">
        <v>117</v>
      </c>
      <c r="B93" s="25">
        <v>0.1</v>
      </c>
      <c r="C93" s="25">
        <v>0.14000000000000001</v>
      </c>
      <c r="D93" s="25">
        <v>0.13</v>
      </c>
      <c r="E93" s="25">
        <v>0.16</v>
      </c>
      <c r="F93" s="25">
        <v>0.2</v>
      </c>
      <c r="G93" s="25">
        <v>0.23</v>
      </c>
      <c r="H93" s="25">
        <v>0.22</v>
      </c>
      <c r="I93" s="25">
        <v>0.24</v>
      </c>
      <c r="J93" s="25">
        <v>0.17</v>
      </c>
      <c r="K93" s="25">
        <v>0.14499999999999999</v>
      </c>
      <c r="L93" s="25">
        <v>0.127</v>
      </c>
      <c r="M93" s="25">
        <v>0.13</v>
      </c>
      <c r="N93" s="2"/>
      <c r="O93" s="25">
        <v>0.15</v>
      </c>
      <c r="P93" s="25">
        <v>0.14000000000000001</v>
      </c>
      <c r="Q93" s="25">
        <v>0.13</v>
      </c>
      <c r="R93" s="23">
        <v>0.127</v>
      </c>
      <c r="S93" s="25">
        <v>0.13</v>
      </c>
      <c r="T93" s="25">
        <v>0.13100000000000001</v>
      </c>
      <c r="U93" s="25">
        <v>0.13100000000000001</v>
      </c>
      <c r="V93" s="25">
        <v>0.13</v>
      </c>
      <c r="W93" s="25">
        <v>0.13400000000000001</v>
      </c>
    </row>
    <row r="94" spans="1:23" x14ac:dyDescent="0.2">
      <c r="A94" s="30" t="s">
        <v>41</v>
      </c>
      <c r="B94" s="5">
        <v>-51</v>
      </c>
      <c r="C94" s="5">
        <v>-55</v>
      </c>
      <c r="D94" s="5">
        <v>-51</v>
      </c>
      <c r="E94" s="5">
        <v>-49</v>
      </c>
      <c r="F94" s="5">
        <v>-46</v>
      </c>
      <c r="G94" s="5">
        <v>-71</v>
      </c>
      <c r="H94" s="5">
        <v>-71</v>
      </c>
      <c r="I94" s="5">
        <v>-71</v>
      </c>
      <c r="J94" s="5">
        <v>-89</v>
      </c>
      <c r="K94" s="5">
        <v>-98</v>
      </c>
      <c r="L94" s="5">
        <v>-111</v>
      </c>
      <c r="M94" s="2">
        <v>-114</v>
      </c>
      <c r="O94" s="2">
        <v>-27</v>
      </c>
      <c r="P94" s="2">
        <v>-26</v>
      </c>
      <c r="Q94" s="2">
        <v>-28</v>
      </c>
      <c r="R94" s="2">
        <v>-29</v>
      </c>
      <c r="S94" s="2">
        <v>-31</v>
      </c>
      <c r="T94" s="2">
        <v>-28</v>
      </c>
      <c r="U94" s="2">
        <v>-27</v>
      </c>
      <c r="V94" s="2">
        <v>-28</v>
      </c>
      <c r="W94" s="2">
        <v>-28</v>
      </c>
    </row>
    <row r="95" spans="1:23" x14ac:dyDescent="0.2">
      <c r="A95" s="30" t="s">
        <v>14</v>
      </c>
      <c r="B95" s="5">
        <v>-22</v>
      </c>
      <c r="C95" s="5">
        <v>-37</v>
      </c>
      <c r="D95" s="5">
        <v>-35</v>
      </c>
      <c r="E95" s="5">
        <v>-31</v>
      </c>
      <c r="F95" s="5">
        <v>-30</v>
      </c>
      <c r="G95" s="5">
        <v>-34</v>
      </c>
      <c r="H95" s="5">
        <v>-36</v>
      </c>
      <c r="I95" s="5">
        <v>-49</v>
      </c>
      <c r="J95" s="5">
        <v>-114</v>
      </c>
      <c r="K95" s="5">
        <v>-98</v>
      </c>
      <c r="L95" s="5">
        <v>-108</v>
      </c>
      <c r="M95" s="2">
        <v>-96</v>
      </c>
      <c r="O95" s="2">
        <v>-27</v>
      </c>
      <c r="P95" s="2">
        <v>-29</v>
      </c>
      <c r="Q95" s="2">
        <v>-29</v>
      </c>
      <c r="R95" s="2">
        <v>-23</v>
      </c>
      <c r="S95" s="2">
        <v>-24</v>
      </c>
      <c r="T95" s="2">
        <f>T40</f>
        <v>-12</v>
      </c>
      <c r="U95" s="2">
        <v>-24</v>
      </c>
      <c r="V95" s="2">
        <v>-24</v>
      </c>
      <c r="W95" s="2">
        <v>-24</v>
      </c>
    </row>
    <row r="96" spans="1:23" ht="24" x14ac:dyDescent="0.2">
      <c r="A96" s="30" t="s">
        <v>42</v>
      </c>
      <c r="B96" s="5">
        <v>236</v>
      </c>
      <c r="C96" s="5">
        <v>78</v>
      </c>
      <c r="D96" s="5">
        <v>246</v>
      </c>
      <c r="E96" s="5">
        <v>291</v>
      </c>
      <c r="F96" s="5">
        <v>284</v>
      </c>
      <c r="G96" s="5">
        <v>295</v>
      </c>
      <c r="H96" s="5">
        <v>532</v>
      </c>
      <c r="I96" s="5">
        <v>482</v>
      </c>
      <c r="J96" s="5">
        <v>36</v>
      </c>
      <c r="K96" s="5">
        <v>352</v>
      </c>
      <c r="L96" s="5">
        <v>554</v>
      </c>
      <c r="M96" s="2">
        <v>581</v>
      </c>
      <c r="O96" s="2">
        <v>138</v>
      </c>
      <c r="P96" s="2">
        <v>128</v>
      </c>
      <c r="Q96" s="2">
        <v>110</v>
      </c>
      <c r="R96" s="2">
        <v>178</v>
      </c>
      <c r="S96" s="2">
        <v>217</v>
      </c>
      <c r="T96" s="2">
        <v>79</v>
      </c>
      <c r="U96" s="2">
        <v>94</v>
      </c>
      <c r="V96" s="2">
        <v>189</v>
      </c>
      <c r="W96" s="2">
        <v>35</v>
      </c>
    </row>
    <row r="97" spans="1:23" ht="24" x14ac:dyDescent="0.2">
      <c r="A97" s="30" t="s">
        <v>43</v>
      </c>
      <c r="B97" s="5">
        <v>-46</v>
      </c>
      <c r="C97" s="5">
        <v>-44</v>
      </c>
      <c r="D97" s="5">
        <v>-60</v>
      </c>
      <c r="E97" s="5">
        <v>-66</v>
      </c>
      <c r="F97" s="5">
        <v>-79</v>
      </c>
      <c r="G97" s="5">
        <v>-79</v>
      </c>
      <c r="H97" s="5">
        <v>-89</v>
      </c>
      <c r="I97" s="5">
        <v>-97</v>
      </c>
      <c r="J97" s="5">
        <v>-112</v>
      </c>
      <c r="K97" s="5">
        <v>-125</v>
      </c>
      <c r="L97" s="5">
        <v>-107</v>
      </c>
      <c r="M97" s="2">
        <v>-103</v>
      </c>
      <c r="O97" s="2">
        <v>-29</v>
      </c>
      <c r="P97" s="2">
        <v>-28</v>
      </c>
      <c r="Q97" s="2">
        <v>-20</v>
      </c>
      <c r="R97" s="2">
        <v>-30</v>
      </c>
      <c r="S97" s="2">
        <v>-24</v>
      </c>
      <c r="T97" s="2">
        <v>-33</v>
      </c>
      <c r="U97" s="2">
        <v>-24</v>
      </c>
      <c r="V97" s="2">
        <v>-22</v>
      </c>
      <c r="W97" s="2">
        <v>-17</v>
      </c>
    </row>
    <row r="98" spans="1:23" ht="24" x14ac:dyDescent="0.2">
      <c r="A98" s="30" t="s">
        <v>44</v>
      </c>
      <c r="B98" s="5">
        <v>149863252</v>
      </c>
      <c r="C98" s="5">
        <v>149864220</v>
      </c>
      <c r="D98" s="5">
        <v>149864220</v>
      </c>
      <c r="E98" s="5">
        <v>149864220</v>
      </c>
      <c r="F98" s="5">
        <v>149649501</v>
      </c>
      <c r="G98" s="5">
        <v>149604375</v>
      </c>
      <c r="H98" s="5">
        <v>149499114</v>
      </c>
      <c r="I98" s="5">
        <v>149467939</v>
      </c>
      <c r="J98" s="5">
        <v>175617981</v>
      </c>
      <c r="K98" s="5">
        <v>184151827</v>
      </c>
      <c r="L98" s="5">
        <v>184159071</v>
      </c>
      <c r="M98" s="5">
        <v>184203699</v>
      </c>
      <c r="O98" s="5">
        <v>184172029</v>
      </c>
      <c r="P98" s="5">
        <v>184150616</v>
      </c>
      <c r="Q98" s="5">
        <v>184156522</v>
      </c>
      <c r="R98" s="20">
        <v>184159071</v>
      </c>
      <c r="S98" s="5">
        <v>184142674</v>
      </c>
      <c r="T98" s="5">
        <v>184177525</v>
      </c>
      <c r="U98" s="5">
        <v>184193253</v>
      </c>
      <c r="V98" s="5">
        <v>184203699</v>
      </c>
      <c r="W98" s="5">
        <v>184233519</v>
      </c>
    </row>
    <row r="99" spans="1:23" x14ac:dyDescent="0.2">
      <c r="A99" s="30"/>
    </row>
    <row r="100" spans="1:23" ht="24" x14ac:dyDescent="0.2">
      <c r="A100" s="30" t="s">
        <v>45</v>
      </c>
    </row>
    <row r="101" spans="1:23" ht="36" x14ac:dyDescent="0.2">
      <c r="A101" s="30" t="s">
        <v>46</v>
      </c>
    </row>
    <row r="102" spans="1:23" ht="24" x14ac:dyDescent="0.2">
      <c r="A102" s="30" t="s">
        <v>47</v>
      </c>
    </row>
    <row r="103" spans="1:23" ht="48" x14ac:dyDescent="0.2">
      <c r="A103" s="30" t="s">
        <v>48</v>
      </c>
    </row>
    <row r="104" spans="1:23" x14ac:dyDescent="0.2">
      <c r="A104" s="30" t="s">
        <v>109</v>
      </c>
    </row>
    <row r="105" spans="1:23" x14ac:dyDescent="0.2">
      <c r="A105" s="2" t="s">
        <v>116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7180-432B-4DD2-B2FD-B5E5181A1F6F}">
  <sheetPr codeName="Sheet2">
    <pageSetUpPr fitToPage="1"/>
  </sheetPr>
  <dimension ref="A1:EB108"/>
  <sheetViews>
    <sheetView zoomScale="140" zoomScaleNormal="140" zoomScaleSheetLayoutView="100" workbookViewId="0">
      <pane xSplit="1" topLeftCell="B1" activePane="topRight" state="frozen"/>
      <selection pane="topRight"/>
    </sheetView>
  </sheetViews>
  <sheetFormatPr defaultColWidth="9" defaultRowHeight="12" outlineLevelCol="1" x14ac:dyDescent="0.2"/>
  <cols>
    <col min="1" max="1" width="28.5" style="2" customWidth="1"/>
    <col min="2" max="2" width="8.875" style="2" bestFit="1" customWidth="1"/>
    <col min="3" max="3" width="9.5" style="2" bestFit="1" customWidth="1"/>
    <col min="4" max="5" width="8.875" style="2" bestFit="1" customWidth="1"/>
    <col min="6" max="6" width="9.75" style="2" customWidth="1"/>
    <col min="7" max="7" width="8.875" style="2" bestFit="1" customWidth="1"/>
    <col min="8" max="8" width="9.625" style="2" customWidth="1"/>
    <col min="9" max="9" width="8.875" style="2" bestFit="1" customWidth="1"/>
    <col min="10" max="10" width="9.375" style="2" customWidth="1"/>
    <col min="11" max="12" width="9.5" style="2" customWidth="1"/>
    <col min="13" max="13" width="4.875" style="2" customWidth="1"/>
    <col min="14" max="47" width="9.5" style="2" hidden="1" customWidth="1" outlineLevel="1"/>
    <col min="48" max="48" width="9.5" style="2" bestFit="1" customWidth="1" collapsed="1"/>
    <col min="49" max="56" width="9.5" style="2" bestFit="1" customWidth="1"/>
    <col min="57" max="57" width="12.5" style="2" bestFit="1" customWidth="1"/>
    <col min="58" max="59" width="9.5" style="2" bestFit="1" customWidth="1"/>
    <col min="60" max="16384" width="9" style="2"/>
  </cols>
  <sheetData>
    <row r="1" spans="1:132" ht="33.75" customHeight="1" x14ac:dyDescent="0.2">
      <c r="A1" s="2" t="e" vm="2">
        <v>#VALUE!</v>
      </c>
      <c r="AV1" s="40" t="s">
        <v>49</v>
      </c>
      <c r="AW1" s="40"/>
      <c r="AX1" s="40"/>
      <c r="AY1" s="40"/>
      <c r="AZ1" s="40"/>
    </row>
    <row r="2" spans="1:132" x14ac:dyDescent="0.2">
      <c r="A2" s="1" t="s">
        <v>96</v>
      </c>
      <c r="B2" s="1">
        <v>2014</v>
      </c>
      <c r="C2" s="1">
        <v>2015</v>
      </c>
      <c r="D2" s="1">
        <v>2016</v>
      </c>
      <c r="E2" s="1">
        <v>2017</v>
      </c>
      <c r="F2" s="1">
        <v>2018</v>
      </c>
      <c r="G2" s="1">
        <v>2019</v>
      </c>
      <c r="H2" s="1">
        <v>2020</v>
      </c>
      <c r="I2" s="1">
        <v>2021</v>
      </c>
      <c r="J2" s="1">
        <v>2022</v>
      </c>
      <c r="K2" s="1">
        <v>2023</v>
      </c>
      <c r="L2" s="1">
        <v>2024</v>
      </c>
      <c r="N2" s="13" t="s">
        <v>50</v>
      </c>
      <c r="O2" s="13" t="s">
        <v>51</v>
      </c>
      <c r="P2" s="13" t="s">
        <v>52</v>
      </c>
      <c r="Q2" s="13" t="s">
        <v>53</v>
      </c>
      <c r="R2" s="13" t="s">
        <v>54</v>
      </c>
      <c r="S2" s="13" t="s">
        <v>55</v>
      </c>
      <c r="T2" s="13" t="s">
        <v>56</v>
      </c>
      <c r="U2" s="13" t="s">
        <v>57</v>
      </c>
      <c r="V2" s="13" t="s">
        <v>58</v>
      </c>
      <c r="W2" s="13" t="s">
        <v>59</v>
      </c>
      <c r="X2" s="13" t="s">
        <v>60</v>
      </c>
      <c r="Y2" s="13" t="s">
        <v>61</v>
      </c>
      <c r="Z2" s="13" t="s">
        <v>62</v>
      </c>
      <c r="AA2" s="13" t="s">
        <v>63</v>
      </c>
      <c r="AB2" s="13" t="s">
        <v>64</v>
      </c>
      <c r="AC2" s="13" t="s">
        <v>65</v>
      </c>
      <c r="AD2" s="13" t="s">
        <v>66</v>
      </c>
      <c r="AE2" s="13" t="s">
        <v>67</v>
      </c>
      <c r="AF2" s="13" t="s">
        <v>68</v>
      </c>
      <c r="AG2" s="13" t="s">
        <v>69</v>
      </c>
      <c r="AH2" s="13" t="s">
        <v>70</v>
      </c>
      <c r="AI2" s="13" t="s">
        <v>71</v>
      </c>
      <c r="AJ2" s="13" t="s">
        <v>72</v>
      </c>
      <c r="AK2" s="13" t="s">
        <v>73</v>
      </c>
      <c r="AL2" s="13" t="s">
        <v>74</v>
      </c>
      <c r="AM2" s="13" t="s">
        <v>75</v>
      </c>
      <c r="AN2" s="13" t="s">
        <v>76</v>
      </c>
      <c r="AO2" s="13" t="s">
        <v>77</v>
      </c>
      <c r="AP2" s="13" t="s">
        <v>78</v>
      </c>
      <c r="AQ2" s="13" t="s">
        <v>79</v>
      </c>
      <c r="AR2" s="13" t="s">
        <v>80</v>
      </c>
      <c r="AS2" s="13" t="s">
        <v>81</v>
      </c>
      <c r="AT2" s="13" t="s">
        <v>82</v>
      </c>
      <c r="AU2" s="13" t="s">
        <v>83</v>
      </c>
      <c r="AV2" s="14" t="s">
        <v>84</v>
      </c>
      <c r="AW2" s="15" t="s">
        <v>85</v>
      </c>
      <c r="AX2" s="13" t="s">
        <v>86</v>
      </c>
      <c r="AY2" s="13" t="s">
        <v>87</v>
      </c>
      <c r="AZ2" s="13" t="s">
        <v>88</v>
      </c>
      <c r="BA2" s="13" t="s">
        <v>89</v>
      </c>
      <c r="BB2" s="13" t="s">
        <v>90</v>
      </c>
      <c r="BC2" s="13" t="s">
        <v>91</v>
      </c>
      <c r="BD2" s="13" t="s">
        <v>92</v>
      </c>
      <c r="BE2" s="13" t="s">
        <v>93</v>
      </c>
      <c r="BF2" s="13" t="s">
        <v>94</v>
      </c>
      <c r="BG2" s="13" t="s">
        <v>95</v>
      </c>
    </row>
    <row r="3" spans="1:132" s="3" customFormat="1" x14ac:dyDescent="0.2">
      <c r="A3" s="3" t="s">
        <v>0</v>
      </c>
      <c r="B3" s="6">
        <v>3071</v>
      </c>
      <c r="C3" s="6">
        <v>2878</v>
      </c>
      <c r="D3" s="6">
        <v>3139</v>
      </c>
      <c r="E3" s="6">
        <v>3272</v>
      </c>
      <c r="F3" s="6">
        <v>3722</v>
      </c>
      <c r="G3" s="6">
        <v>3986</v>
      </c>
      <c r="H3" s="6">
        <v>3653</v>
      </c>
      <c r="I3" s="6">
        <v>4740</v>
      </c>
      <c r="J3" s="6">
        <v>5194</v>
      </c>
      <c r="K3" s="6">
        <v>4955</v>
      </c>
      <c r="L3" s="6">
        <v>5837</v>
      </c>
      <c r="N3" s="6">
        <v>1101</v>
      </c>
      <c r="O3" s="6">
        <v>1023</v>
      </c>
      <c r="P3" s="6">
        <v>466</v>
      </c>
      <c r="Q3" s="6">
        <v>480</v>
      </c>
      <c r="R3" s="6">
        <v>580</v>
      </c>
      <c r="S3" s="6">
        <v>781</v>
      </c>
      <c r="T3" s="6">
        <v>725</v>
      </c>
      <c r="U3" s="6">
        <v>793</v>
      </c>
      <c r="V3" s="6">
        <v>803</v>
      </c>
      <c r="W3" s="6">
        <v>692</v>
      </c>
      <c r="X3" s="6">
        <v>788</v>
      </c>
      <c r="Y3" s="6">
        <v>857</v>
      </c>
      <c r="Z3" s="6">
        <v>1005</v>
      </c>
      <c r="AA3" s="6">
        <v>796</v>
      </c>
      <c r="AB3" s="6">
        <v>743</v>
      </c>
      <c r="AC3" s="6">
        <v>727</v>
      </c>
      <c r="AD3" s="6">
        <v>890</v>
      </c>
      <c r="AE3" s="6">
        <v>865</v>
      </c>
      <c r="AF3" s="6">
        <v>940</v>
      </c>
      <c r="AG3" s="6">
        <v>1026</v>
      </c>
      <c r="AH3" s="6">
        <v>835</v>
      </c>
      <c r="AI3" s="6">
        <v>1083</v>
      </c>
      <c r="AJ3" s="6">
        <v>1058</v>
      </c>
      <c r="AK3" s="6">
        <v>1009</v>
      </c>
      <c r="AL3" s="6">
        <v>1187</v>
      </c>
      <c r="AM3" s="6">
        <v>826</v>
      </c>
      <c r="AN3" s="6">
        <v>700</v>
      </c>
      <c r="AO3" s="6">
        <v>940</v>
      </c>
      <c r="AP3" s="6">
        <v>1312</v>
      </c>
      <c r="AQ3" s="6">
        <v>1228</v>
      </c>
      <c r="AR3" s="6">
        <v>1107</v>
      </c>
      <c r="AS3" s="6">
        <v>1093</v>
      </c>
      <c r="AT3" s="6">
        <v>1324</v>
      </c>
      <c r="AU3" s="6">
        <v>1306</v>
      </c>
      <c r="AV3" s="6">
        <v>1178</v>
      </c>
      <c r="AW3" s="6">
        <v>1385</v>
      </c>
      <c r="AX3" s="6">
        <v>1552</v>
      </c>
      <c r="AY3" s="6">
        <v>1268</v>
      </c>
      <c r="AZ3" s="6">
        <v>980</v>
      </c>
      <c r="BA3" s="6">
        <v>1155</v>
      </c>
      <c r="BB3" s="6">
        <v>1050</v>
      </c>
      <c r="BC3" s="6">
        <f>BC4+BC5+BC8</f>
        <v>1283</v>
      </c>
      <c r="BD3" s="6">
        <v>1041</v>
      </c>
      <c r="BE3" s="6">
        <v>2463</v>
      </c>
      <c r="BF3" s="6">
        <v>1332</v>
      </c>
      <c r="BG3" s="6">
        <v>1520</v>
      </c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</row>
    <row r="4" spans="1:132" x14ac:dyDescent="0.2">
      <c r="A4" s="2" t="s">
        <v>1</v>
      </c>
      <c r="B4" s="5"/>
      <c r="C4" s="5"/>
      <c r="D4" s="5"/>
      <c r="E4" s="5"/>
      <c r="F4" s="5"/>
      <c r="G4" s="5"/>
      <c r="H4" s="5"/>
      <c r="I4" s="5">
        <v>1481</v>
      </c>
      <c r="J4" s="5">
        <v>1756</v>
      </c>
      <c r="K4" s="5">
        <v>1760</v>
      </c>
      <c r="L4" s="5">
        <v>1915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>
        <v>383</v>
      </c>
      <c r="AQ4" s="5">
        <v>370</v>
      </c>
      <c r="AR4" s="5">
        <v>341</v>
      </c>
      <c r="AS4" s="5">
        <v>387</v>
      </c>
      <c r="AT4" s="5">
        <v>451</v>
      </c>
      <c r="AU4" s="5">
        <v>460</v>
      </c>
      <c r="AV4" s="5">
        <v>427</v>
      </c>
      <c r="AW4" s="5">
        <v>418</v>
      </c>
      <c r="AX4" s="5">
        <v>577</v>
      </c>
      <c r="AY4" s="5">
        <v>430</v>
      </c>
      <c r="AZ4" s="5">
        <v>349</v>
      </c>
      <c r="BA4" s="5">
        <v>404</v>
      </c>
      <c r="BB4" s="5">
        <v>527</v>
      </c>
      <c r="BC4" s="5">
        <v>497</v>
      </c>
      <c r="BD4" s="5">
        <v>412</v>
      </c>
      <c r="BE4" s="5">
        <v>479</v>
      </c>
      <c r="BF4" s="5">
        <v>568</v>
      </c>
      <c r="BG4" s="5">
        <v>534</v>
      </c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</row>
    <row r="5" spans="1:132" x14ac:dyDescent="0.2">
      <c r="A5" s="2" t="s">
        <v>2</v>
      </c>
      <c r="B5" s="5"/>
      <c r="C5" s="5"/>
      <c r="D5" s="5"/>
      <c r="E5" s="5"/>
      <c r="F5" s="5"/>
      <c r="G5" s="5"/>
      <c r="H5" s="5"/>
      <c r="I5" s="5">
        <v>467</v>
      </c>
      <c r="J5" s="5">
        <v>1081</v>
      </c>
      <c r="K5" s="5">
        <v>1340</v>
      </c>
      <c r="L5" s="5">
        <v>1446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>
        <v>123</v>
      </c>
      <c r="AQ5" s="5">
        <v>116</v>
      </c>
      <c r="AR5" s="5">
        <v>109</v>
      </c>
      <c r="AS5" s="5">
        <v>119</v>
      </c>
      <c r="AT5" s="5">
        <v>147</v>
      </c>
      <c r="AU5" s="5">
        <v>305</v>
      </c>
      <c r="AV5" s="5">
        <v>306</v>
      </c>
      <c r="AW5" s="5">
        <v>324</v>
      </c>
      <c r="AX5" s="5">
        <v>391</v>
      </c>
      <c r="AY5" s="5">
        <v>340</v>
      </c>
      <c r="AZ5" s="5">
        <v>289</v>
      </c>
      <c r="BA5" s="5">
        <v>319</v>
      </c>
      <c r="BB5" s="5">
        <v>328</v>
      </c>
      <c r="BC5" s="5">
        <v>352</v>
      </c>
      <c r="BD5" s="5">
        <v>322</v>
      </c>
      <c r="BE5" s="5">
        <v>443</v>
      </c>
      <c r="BF5" s="5">
        <v>406</v>
      </c>
      <c r="BG5" s="5">
        <v>376</v>
      </c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</row>
    <row r="6" spans="1:132" s="32" customFormat="1" ht="11.25" x14ac:dyDescent="0.2">
      <c r="A6" s="39" t="s">
        <v>3</v>
      </c>
      <c r="B6" s="33"/>
      <c r="C6" s="33"/>
      <c r="D6" s="33"/>
      <c r="E6" s="33"/>
      <c r="F6" s="33"/>
      <c r="G6" s="33"/>
      <c r="H6" s="33"/>
      <c r="I6" s="33">
        <v>0</v>
      </c>
      <c r="J6" s="33">
        <v>576</v>
      </c>
      <c r="K6" s="33">
        <v>789</v>
      </c>
      <c r="L6" s="33">
        <v>763</v>
      </c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>
        <v>0</v>
      </c>
      <c r="AQ6" s="33">
        <v>0</v>
      </c>
      <c r="AR6" s="33">
        <v>0</v>
      </c>
      <c r="AS6" s="33">
        <v>0</v>
      </c>
      <c r="AT6" s="33">
        <v>0</v>
      </c>
      <c r="AU6" s="33">
        <v>198</v>
      </c>
      <c r="AV6" s="33">
        <v>189</v>
      </c>
      <c r="AW6" s="33">
        <v>189</v>
      </c>
      <c r="AX6" s="33">
        <v>217</v>
      </c>
      <c r="AY6" s="33">
        <v>211</v>
      </c>
      <c r="AZ6" s="33">
        <v>185</v>
      </c>
      <c r="BA6" s="33">
        <v>176</v>
      </c>
      <c r="BB6" s="33">
        <v>194</v>
      </c>
      <c r="BC6" s="33">
        <v>195</v>
      </c>
      <c r="BD6" s="33">
        <v>188</v>
      </c>
      <c r="BE6" s="33">
        <v>185</v>
      </c>
      <c r="BF6" s="33">
        <v>215</v>
      </c>
      <c r="BG6" s="33">
        <v>206</v>
      </c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</row>
    <row r="7" spans="1:132" s="32" customFormat="1" ht="11.25" x14ac:dyDescent="0.2">
      <c r="A7" s="32" t="s">
        <v>4</v>
      </c>
      <c r="B7" s="33"/>
      <c r="C7" s="33"/>
      <c r="D7" s="33"/>
      <c r="E7" s="33"/>
      <c r="F7" s="33"/>
      <c r="G7" s="33"/>
      <c r="H7" s="33"/>
      <c r="I7" s="33">
        <v>467</v>
      </c>
      <c r="J7" s="33">
        <v>505</v>
      </c>
      <c r="K7" s="33">
        <v>551</v>
      </c>
      <c r="L7" s="33">
        <v>683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>
        <v>123</v>
      </c>
      <c r="AQ7" s="33">
        <v>116</v>
      </c>
      <c r="AR7" s="33">
        <v>109</v>
      </c>
      <c r="AS7" s="33">
        <v>119</v>
      </c>
      <c r="AT7" s="33">
        <v>147</v>
      </c>
      <c r="AU7" s="33">
        <v>107</v>
      </c>
      <c r="AV7" s="33">
        <v>117</v>
      </c>
      <c r="AW7" s="33">
        <v>135</v>
      </c>
      <c r="AX7" s="33">
        <v>175</v>
      </c>
      <c r="AY7" s="33">
        <v>130</v>
      </c>
      <c r="AZ7" s="33">
        <v>104</v>
      </c>
      <c r="BA7" s="33">
        <v>143</v>
      </c>
      <c r="BB7" s="33">
        <v>134</v>
      </c>
      <c r="BC7" s="33">
        <v>157</v>
      </c>
      <c r="BD7" s="33">
        <v>133</v>
      </c>
      <c r="BE7" s="33">
        <v>258</v>
      </c>
      <c r="BF7" s="33">
        <v>191</v>
      </c>
      <c r="BG7" s="33">
        <v>170</v>
      </c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</row>
    <row r="8" spans="1:132" x14ac:dyDescent="0.2">
      <c r="A8" s="2" t="s">
        <v>5</v>
      </c>
      <c r="B8" s="5"/>
      <c r="C8" s="5"/>
      <c r="D8" s="5"/>
      <c r="E8" s="5"/>
      <c r="F8" s="5"/>
      <c r="G8" s="5"/>
      <c r="H8" s="5"/>
      <c r="I8" s="5">
        <v>2793</v>
      </c>
      <c r="J8" s="5">
        <v>2356</v>
      </c>
      <c r="K8" s="5">
        <v>1856</v>
      </c>
      <c r="L8" s="5">
        <v>2477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>
        <v>807</v>
      </c>
      <c r="AQ8" s="5">
        <v>742</v>
      </c>
      <c r="AR8" s="5">
        <v>657</v>
      </c>
      <c r="AS8" s="5">
        <v>587</v>
      </c>
      <c r="AT8" s="5">
        <v>727</v>
      </c>
      <c r="AU8" s="5">
        <v>542</v>
      </c>
      <c r="AV8" s="5">
        <v>444</v>
      </c>
      <c r="AW8" s="5">
        <v>644</v>
      </c>
      <c r="AX8" s="5">
        <v>584</v>
      </c>
      <c r="AY8" s="5">
        <v>497</v>
      </c>
      <c r="AZ8" s="5">
        <v>343</v>
      </c>
      <c r="BA8" s="5">
        <v>432</v>
      </c>
      <c r="BB8" s="5">
        <v>195</v>
      </c>
      <c r="BC8" s="5">
        <v>434</v>
      </c>
      <c r="BD8" s="5">
        <v>307</v>
      </c>
      <c r="BE8" s="5">
        <v>1541</v>
      </c>
      <c r="BF8" s="5">
        <v>358</v>
      </c>
      <c r="BG8" s="5">
        <v>611</v>
      </c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</row>
    <row r="9" spans="1:132" s="32" customFormat="1" ht="11.25" x14ac:dyDescent="0.2">
      <c r="A9" s="32" t="s">
        <v>6</v>
      </c>
      <c r="B9" s="33"/>
      <c r="C9" s="33"/>
      <c r="D9" s="33"/>
      <c r="E9" s="33"/>
      <c r="F9" s="33"/>
      <c r="G9" s="33"/>
      <c r="H9" s="33"/>
      <c r="I9" s="33">
        <v>1160</v>
      </c>
      <c r="J9" s="33">
        <v>1072</v>
      </c>
      <c r="K9" s="33">
        <v>854</v>
      </c>
      <c r="L9" s="33">
        <v>1581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>
        <v>458</v>
      </c>
      <c r="AQ9" s="33">
        <v>320</v>
      </c>
      <c r="AR9" s="33">
        <v>145</v>
      </c>
      <c r="AS9" s="33">
        <v>237</v>
      </c>
      <c r="AT9" s="33">
        <v>327</v>
      </c>
      <c r="AU9" s="33">
        <v>254</v>
      </c>
      <c r="AV9" s="33">
        <v>211</v>
      </c>
      <c r="AW9" s="33">
        <v>280</v>
      </c>
      <c r="AX9" s="33">
        <v>212</v>
      </c>
      <c r="AY9" s="33">
        <v>277</v>
      </c>
      <c r="AZ9" s="33">
        <v>138</v>
      </c>
      <c r="BA9" s="33">
        <v>227</v>
      </c>
      <c r="BB9" s="33">
        <v>57</v>
      </c>
      <c r="BC9" s="33">
        <v>187</v>
      </c>
      <c r="BD9" s="33">
        <v>172</v>
      </c>
      <c r="BE9" s="33">
        <v>1165</v>
      </c>
      <c r="BF9" s="33">
        <v>235</v>
      </c>
      <c r="BG9" s="33">
        <v>240</v>
      </c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</row>
    <row r="10" spans="1:132" s="32" customFormat="1" ht="11.25" x14ac:dyDescent="0.2">
      <c r="A10" s="32" t="s">
        <v>7</v>
      </c>
      <c r="B10" s="33"/>
      <c r="C10" s="33"/>
      <c r="D10" s="33"/>
      <c r="E10" s="33"/>
      <c r="F10" s="33"/>
      <c r="G10" s="33"/>
      <c r="H10" s="33"/>
      <c r="I10" s="33">
        <v>1634</v>
      </c>
      <c r="J10" s="33">
        <v>1285</v>
      </c>
      <c r="K10" s="33">
        <v>1002</v>
      </c>
      <c r="L10" s="33">
        <v>897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>
        <v>349</v>
      </c>
      <c r="AQ10" s="33">
        <v>423</v>
      </c>
      <c r="AR10" s="33">
        <v>512</v>
      </c>
      <c r="AS10" s="33">
        <v>350</v>
      </c>
      <c r="AT10" s="33">
        <v>400</v>
      </c>
      <c r="AU10" s="33">
        <v>288</v>
      </c>
      <c r="AV10" s="33">
        <v>233</v>
      </c>
      <c r="AW10" s="33">
        <v>364</v>
      </c>
      <c r="AX10" s="33">
        <v>372</v>
      </c>
      <c r="AY10" s="33">
        <v>221</v>
      </c>
      <c r="AZ10" s="33">
        <v>205</v>
      </c>
      <c r="BA10" s="33">
        <v>204</v>
      </c>
      <c r="BB10" s="33">
        <v>138</v>
      </c>
      <c r="BC10" s="33">
        <v>247</v>
      </c>
      <c r="BD10" s="33">
        <v>136</v>
      </c>
      <c r="BE10" s="33">
        <v>376</v>
      </c>
      <c r="BF10" s="33">
        <v>123</v>
      </c>
      <c r="BG10" s="33">
        <v>371</v>
      </c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</row>
    <row r="11" spans="1:132" x14ac:dyDescent="0.2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</row>
    <row r="12" spans="1:132" s="3" customFormat="1" x14ac:dyDescent="0.2">
      <c r="A12" s="3" t="s">
        <v>8</v>
      </c>
      <c r="B12" s="6">
        <v>2473</v>
      </c>
      <c r="C12" s="6">
        <v>2928</v>
      </c>
      <c r="D12" s="6">
        <v>2926</v>
      </c>
      <c r="E12" s="6">
        <v>3058</v>
      </c>
      <c r="F12" s="6">
        <v>3325</v>
      </c>
      <c r="G12" s="6">
        <v>3547</v>
      </c>
      <c r="H12" s="6">
        <v>3740</v>
      </c>
      <c r="I12" s="6">
        <v>3935</v>
      </c>
      <c r="J12" s="6">
        <v>5074</v>
      </c>
      <c r="K12" s="6">
        <v>5532</v>
      </c>
      <c r="L12" s="6">
        <v>5359</v>
      </c>
      <c r="M12" s="6"/>
      <c r="N12" s="6">
        <v>519</v>
      </c>
      <c r="O12" s="6">
        <v>588</v>
      </c>
      <c r="P12" s="6">
        <v>590</v>
      </c>
      <c r="Q12" s="6">
        <v>777</v>
      </c>
      <c r="R12" s="6">
        <v>561</v>
      </c>
      <c r="S12" s="6">
        <v>779</v>
      </c>
      <c r="T12" s="6">
        <v>734</v>
      </c>
      <c r="U12" s="6">
        <v>854</v>
      </c>
      <c r="V12" s="6">
        <v>652</v>
      </c>
      <c r="W12" s="6">
        <v>804</v>
      </c>
      <c r="X12" s="6">
        <v>685</v>
      </c>
      <c r="Y12" s="6">
        <v>785</v>
      </c>
      <c r="Z12" s="6">
        <v>645</v>
      </c>
      <c r="AA12" s="6">
        <v>732</v>
      </c>
      <c r="AB12" s="6">
        <v>715</v>
      </c>
      <c r="AC12" s="6">
        <v>967</v>
      </c>
      <c r="AD12" s="6">
        <v>732</v>
      </c>
      <c r="AE12" s="6">
        <v>844</v>
      </c>
      <c r="AF12" s="6">
        <v>765</v>
      </c>
      <c r="AG12" s="6">
        <v>984</v>
      </c>
      <c r="AH12" s="6">
        <v>686</v>
      </c>
      <c r="AI12" s="6">
        <v>901</v>
      </c>
      <c r="AJ12" s="6">
        <v>857</v>
      </c>
      <c r="AK12" s="6">
        <v>1103</v>
      </c>
      <c r="AL12" s="6">
        <v>821</v>
      </c>
      <c r="AM12" s="6">
        <v>919</v>
      </c>
      <c r="AN12" s="6">
        <v>832</v>
      </c>
      <c r="AO12" s="6">
        <v>1167</v>
      </c>
      <c r="AP12" s="6">
        <v>858</v>
      </c>
      <c r="AQ12" s="6">
        <v>943</v>
      </c>
      <c r="AR12" s="6">
        <v>935</v>
      </c>
      <c r="AS12" s="6">
        <v>1199</v>
      </c>
      <c r="AT12" s="6">
        <v>960</v>
      </c>
      <c r="AU12" s="6">
        <v>1286</v>
      </c>
      <c r="AV12" s="6">
        <v>1288</v>
      </c>
      <c r="AW12" s="6">
        <v>1540</v>
      </c>
      <c r="AX12" s="6">
        <v>1321</v>
      </c>
      <c r="AY12" s="6">
        <v>1417</v>
      </c>
      <c r="AZ12" s="6">
        <v>1295</v>
      </c>
      <c r="BA12" s="6">
        <v>1499</v>
      </c>
      <c r="BB12" s="6">
        <v>1212</v>
      </c>
      <c r="BC12" s="6">
        <v>1324</v>
      </c>
      <c r="BD12" s="6">
        <v>1295</v>
      </c>
      <c r="BE12" s="6">
        <v>1528</v>
      </c>
      <c r="BF12" s="6">
        <v>1184</v>
      </c>
      <c r="BG12" s="6">
        <v>1241</v>
      </c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</row>
    <row r="13" spans="1:132" x14ac:dyDescent="0.2">
      <c r="A13" s="2" t="s">
        <v>1</v>
      </c>
      <c r="B13" s="5"/>
      <c r="C13" s="5"/>
      <c r="D13" s="5"/>
      <c r="E13" s="5"/>
      <c r="F13" s="5"/>
      <c r="G13" s="5"/>
      <c r="H13" s="5"/>
      <c r="I13" s="5">
        <v>1360</v>
      </c>
      <c r="J13" s="5">
        <v>1606</v>
      </c>
      <c r="K13" s="5">
        <v>1784</v>
      </c>
      <c r="L13" s="5">
        <v>1900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>
        <v>288</v>
      </c>
      <c r="AQ13" s="5">
        <v>337</v>
      </c>
      <c r="AR13" s="5">
        <v>322</v>
      </c>
      <c r="AS13" s="5">
        <v>413</v>
      </c>
      <c r="AT13" s="5">
        <v>317</v>
      </c>
      <c r="AU13" s="5">
        <v>403</v>
      </c>
      <c r="AV13" s="2">
        <v>381</v>
      </c>
      <c r="AW13" s="2">
        <v>505</v>
      </c>
      <c r="AX13" s="2">
        <v>389</v>
      </c>
      <c r="AY13" s="2">
        <v>457</v>
      </c>
      <c r="AZ13" s="2">
        <v>429</v>
      </c>
      <c r="BA13" s="2">
        <v>508</v>
      </c>
      <c r="BB13" s="5">
        <v>406</v>
      </c>
      <c r="BC13" s="2">
        <v>473</v>
      </c>
      <c r="BD13" s="2">
        <v>453</v>
      </c>
      <c r="BE13" s="2">
        <v>567</v>
      </c>
      <c r="BF13" s="2">
        <v>433</v>
      </c>
      <c r="BG13" s="2">
        <v>460</v>
      </c>
    </row>
    <row r="14" spans="1:132" x14ac:dyDescent="0.2">
      <c r="A14" s="2" t="s">
        <v>2</v>
      </c>
      <c r="B14" s="5"/>
      <c r="C14" s="5"/>
      <c r="D14" s="5"/>
      <c r="E14" s="5"/>
      <c r="F14" s="5"/>
      <c r="G14" s="5"/>
      <c r="H14" s="5"/>
      <c r="I14" s="5">
        <v>412</v>
      </c>
      <c r="J14" s="5">
        <v>1040</v>
      </c>
      <c r="K14" s="5">
        <v>1328</v>
      </c>
      <c r="L14" s="5">
        <v>1437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>
        <v>67</v>
      </c>
      <c r="AQ14" s="5">
        <v>94</v>
      </c>
      <c r="AR14" s="5">
        <v>91</v>
      </c>
      <c r="AS14" s="5">
        <v>160</v>
      </c>
      <c r="AT14" s="5">
        <v>88</v>
      </c>
      <c r="AU14" s="5">
        <v>292</v>
      </c>
      <c r="AV14" s="2">
        <v>296</v>
      </c>
      <c r="AW14" s="2">
        <v>363</v>
      </c>
      <c r="AX14" s="2">
        <v>304</v>
      </c>
      <c r="AY14" s="2">
        <v>338</v>
      </c>
      <c r="AZ14" s="2">
        <v>312</v>
      </c>
      <c r="BA14" s="2">
        <v>375</v>
      </c>
      <c r="BB14" s="5">
        <v>309</v>
      </c>
      <c r="BC14" s="2">
        <v>351</v>
      </c>
      <c r="BD14" s="2">
        <v>354</v>
      </c>
      <c r="BE14" s="2">
        <v>424</v>
      </c>
      <c r="BF14" s="2">
        <v>339</v>
      </c>
      <c r="BG14" s="2">
        <v>372</v>
      </c>
    </row>
    <row r="15" spans="1:132" s="32" customFormat="1" ht="11.25" x14ac:dyDescent="0.2">
      <c r="A15" s="39" t="s">
        <v>3</v>
      </c>
      <c r="B15" s="33"/>
      <c r="C15" s="33"/>
      <c r="D15" s="33"/>
      <c r="E15" s="33"/>
      <c r="F15" s="33"/>
      <c r="G15" s="33"/>
      <c r="H15" s="33"/>
      <c r="I15" s="33">
        <v>0</v>
      </c>
      <c r="J15" s="33">
        <v>551</v>
      </c>
      <c r="K15" s="33">
        <v>777</v>
      </c>
      <c r="L15" s="33">
        <v>791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>
        <v>0</v>
      </c>
      <c r="AQ15" s="33">
        <v>0</v>
      </c>
      <c r="AR15" s="33">
        <v>0</v>
      </c>
      <c r="AS15" s="33">
        <v>0</v>
      </c>
      <c r="AT15" s="33">
        <v>0</v>
      </c>
      <c r="AU15" s="33">
        <v>177</v>
      </c>
      <c r="AV15" s="33">
        <v>183</v>
      </c>
      <c r="AW15" s="33">
        <v>191</v>
      </c>
      <c r="AX15" s="33">
        <v>188</v>
      </c>
      <c r="AY15" s="33">
        <v>202</v>
      </c>
      <c r="AZ15" s="33">
        <v>192</v>
      </c>
      <c r="BA15" s="33">
        <v>196</v>
      </c>
      <c r="BB15" s="33">
        <v>188</v>
      </c>
      <c r="BC15" s="33">
        <v>201</v>
      </c>
      <c r="BD15" s="33">
        <v>196</v>
      </c>
      <c r="BE15" s="33">
        <v>206</v>
      </c>
      <c r="BF15" s="33">
        <v>192</v>
      </c>
      <c r="BG15" s="33">
        <v>196</v>
      </c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</row>
    <row r="16" spans="1:132" s="32" customFormat="1" ht="11.25" x14ac:dyDescent="0.2">
      <c r="A16" s="32" t="s">
        <v>4</v>
      </c>
      <c r="B16" s="33"/>
      <c r="C16" s="33"/>
      <c r="D16" s="33"/>
      <c r="E16" s="33"/>
      <c r="F16" s="33"/>
      <c r="G16" s="33"/>
      <c r="H16" s="33"/>
      <c r="I16" s="33">
        <v>412</v>
      </c>
      <c r="J16" s="33">
        <v>489</v>
      </c>
      <c r="K16" s="33">
        <v>551</v>
      </c>
      <c r="L16" s="33">
        <v>646</v>
      </c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>
        <v>67</v>
      </c>
      <c r="AQ16" s="33">
        <v>94</v>
      </c>
      <c r="AR16" s="33">
        <v>91</v>
      </c>
      <c r="AS16" s="33">
        <v>160</v>
      </c>
      <c r="AT16" s="33">
        <v>88</v>
      </c>
      <c r="AU16" s="33">
        <v>115</v>
      </c>
      <c r="AV16" s="32">
        <v>114</v>
      </c>
      <c r="AW16" s="32">
        <v>172</v>
      </c>
      <c r="AX16" s="32">
        <v>116</v>
      </c>
      <c r="AY16" s="32">
        <v>136</v>
      </c>
      <c r="AZ16" s="32">
        <v>120</v>
      </c>
      <c r="BA16" s="32">
        <v>180</v>
      </c>
      <c r="BB16" s="33">
        <v>121</v>
      </c>
      <c r="BC16" s="32">
        <v>150</v>
      </c>
      <c r="BD16" s="32">
        <v>158</v>
      </c>
      <c r="BE16" s="32">
        <v>217</v>
      </c>
      <c r="BF16" s="32">
        <v>147</v>
      </c>
      <c r="BG16" s="32">
        <v>176</v>
      </c>
    </row>
    <row r="17" spans="1:59" x14ac:dyDescent="0.2">
      <c r="A17" s="2" t="s">
        <v>5</v>
      </c>
      <c r="B17" s="5"/>
      <c r="C17" s="5"/>
      <c r="D17" s="5"/>
      <c r="E17" s="5"/>
      <c r="F17" s="5"/>
      <c r="G17" s="5"/>
      <c r="H17" s="5"/>
      <c r="I17" s="5">
        <v>2163</v>
      </c>
      <c r="J17" s="5">
        <v>2428</v>
      </c>
      <c r="K17" s="5">
        <v>2420</v>
      </c>
      <c r="L17" s="5">
        <v>2023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>
        <v>503</v>
      </c>
      <c r="AQ17" s="5">
        <v>512</v>
      </c>
      <c r="AR17" s="5">
        <v>522</v>
      </c>
      <c r="AS17" s="5">
        <v>626</v>
      </c>
      <c r="AT17" s="5">
        <v>555</v>
      </c>
      <c r="AU17" s="5">
        <v>591</v>
      </c>
      <c r="AV17" s="2">
        <v>610</v>
      </c>
      <c r="AW17" s="2">
        <v>672</v>
      </c>
      <c r="AX17" s="2">
        <v>628</v>
      </c>
      <c r="AY17" s="2">
        <v>623</v>
      </c>
      <c r="AZ17" s="2">
        <v>554</v>
      </c>
      <c r="BA17" s="2">
        <v>615</v>
      </c>
      <c r="BB17" s="5">
        <v>497</v>
      </c>
      <c r="BC17" s="2">
        <v>500</v>
      </c>
      <c r="BD17" s="2">
        <v>488</v>
      </c>
      <c r="BE17" s="2">
        <v>537</v>
      </c>
      <c r="BF17" s="2">
        <v>413</v>
      </c>
      <c r="BG17" s="2">
        <v>409</v>
      </c>
    </row>
    <row r="18" spans="1:59" s="32" customFormat="1" ht="11.25" x14ac:dyDescent="0.2">
      <c r="A18" s="32" t="s">
        <v>6</v>
      </c>
      <c r="B18" s="33"/>
      <c r="C18" s="33"/>
      <c r="D18" s="33"/>
      <c r="E18" s="33"/>
      <c r="F18" s="33"/>
      <c r="G18" s="33"/>
      <c r="H18" s="33"/>
      <c r="I18" s="33">
        <v>1022</v>
      </c>
      <c r="J18" s="33">
        <v>1081</v>
      </c>
      <c r="K18" s="33">
        <v>1067</v>
      </c>
      <c r="L18" s="33">
        <v>870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>
        <v>227</v>
      </c>
      <c r="AQ18" s="33">
        <v>236</v>
      </c>
      <c r="AR18" s="33">
        <v>257</v>
      </c>
      <c r="AS18" s="33">
        <v>302</v>
      </c>
      <c r="AT18" s="33">
        <v>276</v>
      </c>
      <c r="AU18" s="33">
        <v>266</v>
      </c>
      <c r="AV18" s="32">
        <v>256</v>
      </c>
      <c r="AW18" s="32">
        <v>284</v>
      </c>
      <c r="AX18" s="32">
        <v>286</v>
      </c>
      <c r="AY18" s="32">
        <v>263</v>
      </c>
      <c r="AZ18" s="32">
        <v>250</v>
      </c>
      <c r="BA18" s="32">
        <v>268</v>
      </c>
      <c r="BB18" s="33">
        <v>225</v>
      </c>
      <c r="BC18" s="32">
        <v>221</v>
      </c>
      <c r="BD18" s="32">
        <v>203</v>
      </c>
      <c r="BE18" s="32">
        <v>221</v>
      </c>
      <c r="BF18" s="32">
        <v>178</v>
      </c>
      <c r="BG18" s="32">
        <v>228</v>
      </c>
    </row>
    <row r="19" spans="1:59" s="32" customFormat="1" ht="11.25" x14ac:dyDescent="0.2">
      <c r="A19" s="32" t="s">
        <v>7</v>
      </c>
      <c r="B19" s="33"/>
      <c r="C19" s="33"/>
      <c r="D19" s="33"/>
      <c r="E19" s="33"/>
      <c r="F19" s="33"/>
      <c r="G19" s="33"/>
      <c r="H19" s="33"/>
      <c r="I19" s="33">
        <v>1141</v>
      </c>
      <c r="J19" s="33">
        <v>1347</v>
      </c>
      <c r="K19" s="33">
        <v>1353</v>
      </c>
      <c r="L19" s="33">
        <v>1152</v>
      </c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>
        <v>275</v>
      </c>
      <c r="AQ19" s="33">
        <v>277</v>
      </c>
      <c r="AR19" s="33">
        <v>265</v>
      </c>
      <c r="AS19" s="33">
        <v>324</v>
      </c>
      <c r="AT19" s="33">
        <v>279</v>
      </c>
      <c r="AU19" s="33">
        <v>325</v>
      </c>
      <c r="AV19" s="32">
        <v>355</v>
      </c>
      <c r="AW19" s="32">
        <v>388</v>
      </c>
      <c r="AX19" s="32">
        <v>342</v>
      </c>
      <c r="AY19" s="32">
        <v>360</v>
      </c>
      <c r="AZ19" s="32">
        <v>304</v>
      </c>
      <c r="BA19" s="32">
        <v>347</v>
      </c>
      <c r="BB19" s="33">
        <v>272</v>
      </c>
      <c r="BC19" s="32">
        <v>279</v>
      </c>
      <c r="BD19" s="32">
        <v>285</v>
      </c>
      <c r="BE19" s="32">
        <v>317</v>
      </c>
      <c r="BF19" s="32">
        <v>235</v>
      </c>
      <c r="BG19" s="32">
        <v>181</v>
      </c>
    </row>
    <row r="20" spans="1:59" x14ac:dyDescent="0.2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</row>
    <row r="21" spans="1:59" s="3" customFormat="1" x14ac:dyDescent="0.2">
      <c r="A21" s="3" t="s">
        <v>9</v>
      </c>
      <c r="B21" s="6">
        <v>106</v>
      </c>
      <c r="C21" s="6">
        <v>182</v>
      </c>
      <c r="D21" s="6">
        <v>196</v>
      </c>
      <c r="E21" s="6">
        <v>218</v>
      </c>
      <c r="F21" s="6">
        <v>257</v>
      </c>
      <c r="G21" s="6">
        <v>316</v>
      </c>
      <c r="H21" s="6">
        <v>365</v>
      </c>
      <c r="I21" s="6">
        <v>429</v>
      </c>
      <c r="J21" s="6">
        <v>533</v>
      </c>
      <c r="K21" s="6">
        <v>619</v>
      </c>
      <c r="L21" s="6">
        <v>609</v>
      </c>
      <c r="M21" s="6"/>
      <c r="N21" s="6">
        <v>4</v>
      </c>
      <c r="O21" s="6">
        <v>22</v>
      </c>
      <c r="P21" s="6">
        <v>32</v>
      </c>
      <c r="Q21" s="6">
        <v>48</v>
      </c>
      <c r="R21" s="6">
        <v>19</v>
      </c>
      <c r="S21" s="6">
        <v>54</v>
      </c>
      <c r="T21" s="6">
        <v>47</v>
      </c>
      <c r="U21" s="6">
        <v>63</v>
      </c>
      <c r="V21" s="6">
        <v>31</v>
      </c>
      <c r="W21" s="6">
        <v>57</v>
      </c>
      <c r="X21" s="6">
        <v>52</v>
      </c>
      <c r="Y21" s="6">
        <v>56</v>
      </c>
      <c r="Z21" s="6">
        <v>34</v>
      </c>
      <c r="AA21" s="6">
        <v>48</v>
      </c>
      <c r="AB21" s="6">
        <v>56</v>
      </c>
      <c r="AC21" s="6">
        <v>81</v>
      </c>
      <c r="AD21" s="6">
        <v>22</v>
      </c>
      <c r="AE21" s="6">
        <v>61</v>
      </c>
      <c r="AF21" s="6">
        <v>61</v>
      </c>
      <c r="AG21" s="6">
        <v>113</v>
      </c>
      <c r="AH21" s="6">
        <v>47</v>
      </c>
      <c r="AI21" s="6">
        <v>69</v>
      </c>
      <c r="AJ21" s="6">
        <v>81</v>
      </c>
      <c r="AK21" s="6">
        <v>118</v>
      </c>
      <c r="AL21" s="6">
        <v>52</v>
      </c>
      <c r="AM21" s="6">
        <v>76</v>
      </c>
      <c r="AN21" s="6">
        <v>91</v>
      </c>
      <c r="AO21" s="6">
        <v>146</v>
      </c>
      <c r="AP21" s="6">
        <v>80</v>
      </c>
      <c r="AQ21" s="6">
        <v>95</v>
      </c>
      <c r="AR21" s="6">
        <v>107</v>
      </c>
      <c r="AS21" s="6">
        <v>147</v>
      </c>
      <c r="AT21" s="6">
        <v>79</v>
      </c>
      <c r="AU21" s="6">
        <v>122</v>
      </c>
      <c r="AV21" s="3">
        <v>136</v>
      </c>
      <c r="AW21" s="3">
        <v>196</v>
      </c>
      <c r="AX21" s="16">
        <v>132.86000000000001</v>
      </c>
      <c r="AY21" s="3">
        <v>153</v>
      </c>
      <c r="AZ21" s="3">
        <v>150</v>
      </c>
      <c r="BA21" s="3">
        <v>183</v>
      </c>
      <c r="BB21" s="3">
        <v>121</v>
      </c>
      <c r="BC21" s="3">
        <v>141</v>
      </c>
      <c r="BD21" s="3">
        <v>156</v>
      </c>
      <c r="BE21" s="3">
        <v>192</v>
      </c>
      <c r="BF21" s="3">
        <v>121</v>
      </c>
      <c r="BG21" s="3">
        <v>143</v>
      </c>
    </row>
    <row r="22" spans="1:59" x14ac:dyDescent="0.2">
      <c r="A22" s="2" t="s">
        <v>1</v>
      </c>
      <c r="B22" s="5"/>
      <c r="C22" s="5"/>
      <c r="D22" s="5"/>
      <c r="E22" s="5"/>
      <c r="F22" s="5"/>
      <c r="G22" s="5"/>
      <c r="H22" s="5"/>
      <c r="I22" s="5">
        <v>204</v>
      </c>
      <c r="J22" s="5">
        <v>237</v>
      </c>
      <c r="K22" s="5">
        <v>312</v>
      </c>
      <c r="L22" s="5">
        <v>331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>
        <v>36</v>
      </c>
      <c r="AQ22" s="5">
        <v>47</v>
      </c>
      <c r="AR22" s="5">
        <v>50</v>
      </c>
      <c r="AS22" s="5">
        <v>71</v>
      </c>
      <c r="AT22" s="5">
        <v>30</v>
      </c>
      <c r="AU22" s="5">
        <v>57</v>
      </c>
      <c r="AV22" s="2">
        <v>55</v>
      </c>
      <c r="AW22" s="2">
        <v>95</v>
      </c>
      <c r="AX22" s="17">
        <v>62.58</v>
      </c>
      <c r="AY22" s="2">
        <v>80</v>
      </c>
      <c r="AZ22" s="2">
        <v>79</v>
      </c>
      <c r="BA22" s="2">
        <v>91</v>
      </c>
      <c r="BB22" s="2">
        <v>60</v>
      </c>
      <c r="BC22" s="2">
        <v>80</v>
      </c>
      <c r="BD22" s="2">
        <v>79</v>
      </c>
      <c r="BE22" s="2">
        <v>112</v>
      </c>
      <c r="BF22" s="2">
        <v>76</v>
      </c>
      <c r="BG22" s="2">
        <v>83</v>
      </c>
    </row>
    <row r="23" spans="1:59" x14ac:dyDescent="0.2">
      <c r="A23" s="2" t="s">
        <v>2</v>
      </c>
      <c r="B23" s="5"/>
      <c r="C23" s="5"/>
      <c r="D23" s="5"/>
      <c r="E23" s="5"/>
      <c r="F23" s="5"/>
      <c r="G23" s="5"/>
      <c r="H23" s="5"/>
      <c r="I23" s="5">
        <v>79</v>
      </c>
      <c r="J23" s="5">
        <v>190</v>
      </c>
      <c r="K23" s="5">
        <v>248</v>
      </c>
      <c r="L23" s="5">
        <v>255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>
        <v>5</v>
      </c>
      <c r="AQ23" s="5">
        <v>15</v>
      </c>
      <c r="AR23" s="5">
        <v>19</v>
      </c>
      <c r="AS23" s="5">
        <v>40</v>
      </c>
      <c r="AT23" s="5">
        <v>11</v>
      </c>
      <c r="AU23" s="5">
        <v>50</v>
      </c>
      <c r="AV23" s="2">
        <v>52</v>
      </c>
      <c r="AW23" s="2">
        <v>78</v>
      </c>
      <c r="AX23" s="17">
        <v>49.52</v>
      </c>
      <c r="AY23" s="2">
        <v>61</v>
      </c>
      <c r="AZ23" s="2">
        <v>58</v>
      </c>
      <c r="BA23" s="2">
        <v>79</v>
      </c>
      <c r="BB23" s="2">
        <v>51</v>
      </c>
      <c r="BC23" s="2">
        <v>58</v>
      </c>
      <c r="BD23" s="2">
        <v>65</v>
      </c>
      <c r="BE23" s="2">
        <v>81</v>
      </c>
      <c r="BF23" s="2">
        <v>55</v>
      </c>
      <c r="BG23" s="2">
        <v>66</v>
      </c>
    </row>
    <row r="24" spans="1:59" x14ac:dyDescent="0.2">
      <c r="A24" s="2" t="s">
        <v>5</v>
      </c>
      <c r="B24" s="5"/>
      <c r="C24" s="5"/>
      <c r="D24" s="5"/>
      <c r="E24" s="5"/>
      <c r="F24" s="5"/>
      <c r="G24" s="5"/>
      <c r="H24" s="5"/>
      <c r="I24" s="5">
        <v>175</v>
      </c>
      <c r="J24" s="5">
        <v>145</v>
      </c>
      <c r="K24" s="5">
        <v>110</v>
      </c>
      <c r="L24" s="5">
        <v>73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>
        <v>43</v>
      </c>
      <c r="AQ24" s="5">
        <v>41</v>
      </c>
      <c r="AR24" s="5">
        <v>46</v>
      </c>
      <c r="AS24" s="5">
        <v>45</v>
      </c>
      <c r="AT24" s="5">
        <v>41</v>
      </c>
      <c r="AU24" s="5">
        <v>31</v>
      </c>
      <c r="AV24" s="2">
        <v>36</v>
      </c>
      <c r="AW24" s="2">
        <v>38</v>
      </c>
      <c r="AX24" s="17">
        <v>29.72</v>
      </c>
      <c r="AY24" s="2">
        <v>30</v>
      </c>
      <c r="AZ24" s="2">
        <v>25</v>
      </c>
      <c r="BA24" s="2">
        <v>25</v>
      </c>
      <c r="BB24" s="2">
        <v>21</v>
      </c>
      <c r="BC24" s="2">
        <v>15</v>
      </c>
      <c r="BD24" s="2">
        <v>22</v>
      </c>
      <c r="BE24" s="2">
        <v>15</v>
      </c>
      <c r="BF24" s="2">
        <v>6</v>
      </c>
      <c r="BG24" s="2">
        <v>4</v>
      </c>
    </row>
    <row r="25" spans="1:59" x14ac:dyDescent="0.2">
      <c r="A25" s="2" t="s">
        <v>10</v>
      </c>
      <c r="B25" s="5"/>
      <c r="C25" s="5"/>
      <c r="D25" s="5"/>
      <c r="E25" s="5"/>
      <c r="F25" s="5"/>
      <c r="G25" s="5"/>
      <c r="H25" s="5"/>
      <c r="I25" s="5">
        <v>-30</v>
      </c>
      <c r="J25" s="5">
        <v>-39</v>
      </c>
      <c r="K25" s="5">
        <v>-50</v>
      </c>
      <c r="L25" s="5">
        <v>-49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>
        <v>-4</v>
      </c>
      <c r="AQ25" s="5">
        <v>-8</v>
      </c>
      <c r="AR25" s="5">
        <v>-8</v>
      </c>
      <c r="AS25" s="5">
        <v>-10</v>
      </c>
      <c r="AT25" s="5">
        <v>-3</v>
      </c>
      <c r="AU25" s="5">
        <v>-15</v>
      </c>
      <c r="AV25" s="2">
        <v>-7</v>
      </c>
      <c r="AW25" s="2">
        <v>-14</v>
      </c>
      <c r="AX25" s="17">
        <v>-9.17</v>
      </c>
      <c r="AY25" s="2">
        <v>-17</v>
      </c>
      <c r="AZ25" s="2">
        <v>-12</v>
      </c>
      <c r="BA25" s="2">
        <v>-13</v>
      </c>
      <c r="BB25" s="2">
        <v>-11</v>
      </c>
      <c r="BC25" s="2">
        <v>-12</v>
      </c>
      <c r="BD25" s="2">
        <v>-10</v>
      </c>
      <c r="BE25" s="2">
        <v>-17</v>
      </c>
      <c r="BF25" s="2">
        <v>-16</v>
      </c>
      <c r="BG25" s="2">
        <v>-10</v>
      </c>
    </row>
    <row r="27" spans="1:59" s="3" customFormat="1" x14ac:dyDescent="0.2">
      <c r="A27" s="3" t="s">
        <v>11</v>
      </c>
      <c r="B27" s="7">
        <v>4.2999999999999997E-2</v>
      </c>
      <c r="C27" s="7">
        <v>6.2E-2</v>
      </c>
      <c r="D27" s="7">
        <v>6.7000000000000004E-2</v>
      </c>
      <c r="E27" s="7">
        <v>7.0999999999999994E-2</v>
      </c>
      <c r="F27" s="7">
        <v>7.6999999999999999E-2</v>
      </c>
      <c r="G27" s="7">
        <v>8.8999999999999996E-2</v>
      </c>
      <c r="H27" s="7">
        <v>9.8000000000000004E-2</v>
      </c>
      <c r="I27" s="7">
        <v>0.109</v>
      </c>
      <c r="J27" s="7">
        <v>0.105</v>
      </c>
      <c r="K27" s="7">
        <v>0.112</v>
      </c>
      <c r="L27" s="7">
        <v>0.114</v>
      </c>
      <c r="M27" s="7"/>
      <c r="N27" s="7">
        <v>7.0000000000000001E-3</v>
      </c>
      <c r="O27" s="7">
        <v>3.6999999999999998E-2</v>
      </c>
      <c r="P27" s="7">
        <v>5.5E-2</v>
      </c>
      <c r="Q27" s="7">
        <v>6.0999999999999999E-2</v>
      </c>
      <c r="R27" s="7">
        <v>3.5000000000000003E-2</v>
      </c>
      <c r="S27" s="7">
        <v>6.9000000000000006E-2</v>
      </c>
      <c r="T27" s="7">
        <v>6.4000000000000001E-2</v>
      </c>
      <c r="U27" s="7">
        <v>7.2999999999999995E-2</v>
      </c>
      <c r="V27" s="7">
        <v>4.8000000000000001E-2</v>
      </c>
      <c r="W27" s="7">
        <v>7.0999999999999994E-2</v>
      </c>
      <c r="X27" s="7">
        <v>7.4999999999999997E-2</v>
      </c>
      <c r="Y27" s="7">
        <v>7.1999999999999995E-2</v>
      </c>
      <c r="Z27" s="7">
        <v>5.2999999999999999E-2</v>
      </c>
      <c r="AA27" s="7">
        <v>6.5000000000000002E-2</v>
      </c>
      <c r="AB27" s="7">
        <v>7.8E-2</v>
      </c>
      <c r="AC27" s="7">
        <v>8.4000000000000005E-2</v>
      </c>
      <c r="AD27" s="7">
        <v>0.03</v>
      </c>
      <c r="AE27" s="7">
        <v>7.1999999999999995E-2</v>
      </c>
      <c r="AF27" s="7">
        <v>0.08</v>
      </c>
      <c r="AG27" s="7">
        <v>0.115</v>
      </c>
      <c r="AH27" s="7">
        <v>6.9000000000000006E-2</v>
      </c>
      <c r="AI27" s="7">
        <v>7.6999999999999999E-2</v>
      </c>
      <c r="AJ27" s="7">
        <v>9.5000000000000001E-2</v>
      </c>
      <c r="AK27" s="7">
        <v>0.107</v>
      </c>
      <c r="AL27" s="7">
        <v>6.3E-2</v>
      </c>
      <c r="AM27" s="7">
        <v>8.3000000000000004E-2</v>
      </c>
      <c r="AN27" s="7">
        <v>0.109</v>
      </c>
      <c r="AO27" s="7">
        <v>0.125</v>
      </c>
      <c r="AP27" s="21">
        <v>9.4E-2</v>
      </c>
      <c r="AQ27" s="21">
        <v>0.10100000000000001</v>
      </c>
      <c r="AR27" s="21">
        <v>0.114</v>
      </c>
      <c r="AS27" s="21">
        <v>0.122</v>
      </c>
      <c r="AT27" s="21">
        <v>8.3000000000000004E-2</v>
      </c>
      <c r="AU27" s="21">
        <v>9.5000000000000001E-2</v>
      </c>
      <c r="AV27" s="22">
        <v>0.105</v>
      </c>
      <c r="AW27" s="18">
        <v>0.127</v>
      </c>
      <c r="AX27" s="22">
        <v>0.10057532172596519</v>
      </c>
      <c r="AY27" s="18">
        <v>0.108</v>
      </c>
      <c r="AZ27" s="22">
        <v>0.11600000000000001</v>
      </c>
      <c r="BA27" s="22">
        <v>0.12208138759172782</v>
      </c>
      <c r="BB27" s="18">
        <v>0.1</v>
      </c>
      <c r="BC27" s="22">
        <v>0.106</v>
      </c>
      <c r="BD27" s="22">
        <v>0.12</v>
      </c>
      <c r="BE27" s="22">
        <v>0.126</v>
      </c>
      <c r="BF27" s="22">
        <v>0.10199999999999999</v>
      </c>
      <c r="BG27" s="18">
        <v>0.115</v>
      </c>
    </row>
    <row r="28" spans="1:59" s="4" customFormat="1" x14ac:dyDescent="0.2">
      <c r="A28" s="4" t="s">
        <v>1</v>
      </c>
      <c r="B28" s="8"/>
      <c r="C28" s="8"/>
      <c r="D28" s="8"/>
      <c r="E28" s="8"/>
      <c r="F28" s="8"/>
      <c r="G28" s="8"/>
      <c r="H28" s="8"/>
      <c r="I28" s="8">
        <v>0.15</v>
      </c>
      <c r="J28" s="8">
        <v>0.14799999999999999</v>
      </c>
      <c r="K28" s="8">
        <v>0.17499999999999999</v>
      </c>
      <c r="L28" s="8">
        <v>0.17399999999999999</v>
      </c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23">
        <v>0.126</v>
      </c>
      <c r="AQ28" s="23">
        <v>0.13900000000000001</v>
      </c>
      <c r="AR28" s="23">
        <v>0.155</v>
      </c>
      <c r="AS28" s="23">
        <v>0.17199999999999999</v>
      </c>
      <c r="AT28" s="23">
        <v>9.6000000000000002E-2</v>
      </c>
      <c r="AU28" s="23">
        <v>0.14199999999999999</v>
      </c>
      <c r="AV28" s="24">
        <v>0.14299999999999999</v>
      </c>
      <c r="AW28" s="24">
        <v>0.187</v>
      </c>
      <c r="AX28" s="24">
        <v>0.16087403598971722</v>
      </c>
      <c r="AY28" s="24">
        <v>0.17499999999999999</v>
      </c>
      <c r="AZ28" s="24">
        <v>0.18414918414918416</v>
      </c>
      <c r="BA28" s="24">
        <v>0.17899999999999999</v>
      </c>
      <c r="BB28" s="24">
        <v>0.14599999999999999</v>
      </c>
      <c r="BC28" s="24">
        <v>0.16900000000000001</v>
      </c>
      <c r="BD28" s="24">
        <v>0.17399999999999999</v>
      </c>
      <c r="BE28" s="24">
        <v>0.19800000000000001</v>
      </c>
      <c r="BF28" s="24">
        <v>0.17599999999999999</v>
      </c>
      <c r="BG28" s="24">
        <v>0.18099999999999999</v>
      </c>
    </row>
    <row r="29" spans="1:59" s="4" customFormat="1" x14ac:dyDescent="0.2">
      <c r="A29" s="4" t="s">
        <v>2</v>
      </c>
      <c r="B29" s="8"/>
      <c r="C29" s="8"/>
      <c r="D29" s="8"/>
      <c r="E29" s="8"/>
      <c r="F29" s="8"/>
      <c r="G29" s="8"/>
      <c r="H29" s="8"/>
      <c r="I29" s="8">
        <v>0.192</v>
      </c>
      <c r="J29" s="8">
        <v>0.183</v>
      </c>
      <c r="K29" s="8">
        <v>0.186</v>
      </c>
      <c r="L29" s="8">
        <v>0.17699999999999999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23">
        <v>7.1999999999999995E-2</v>
      </c>
      <c r="AQ29" s="23">
        <v>0.16400000000000001</v>
      </c>
      <c r="AR29" s="23">
        <v>0.20499999999999999</v>
      </c>
      <c r="AS29" s="23">
        <v>0.252</v>
      </c>
      <c r="AT29" s="23">
        <v>0.121</v>
      </c>
      <c r="AU29" s="23">
        <v>0.17</v>
      </c>
      <c r="AV29" s="24">
        <v>0.17599999999999999</v>
      </c>
      <c r="AW29" s="24">
        <v>0.214</v>
      </c>
      <c r="AX29" s="24">
        <v>0.16289473684210529</v>
      </c>
      <c r="AY29" s="24">
        <v>0.17899999999999999</v>
      </c>
      <c r="AZ29" s="24">
        <v>0.187</v>
      </c>
      <c r="BA29" s="24">
        <v>0.21099999999999999</v>
      </c>
      <c r="BB29" s="24">
        <v>0.16500000000000001</v>
      </c>
      <c r="BC29" s="24">
        <v>0.16500000000000001</v>
      </c>
      <c r="BD29" s="24">
        <v>0.183</v>
      </c>
      <c r="BE29" s="24">
        <v>0.191</v>
      </c>
      <c r="BF29" s="24">
        <v>0.16165191740412979</v>
      </c>
      <c r="BG29" s="24">
        <v>0.17799999999999999</v>
      </c>
    </row>
    <row r="30" spans="1:59" s="4" customFormat="1" x14ac:dyDescent="0.2">
      <c r="A30" s="4" t="s">
        <v>5</v>
      </c>
      <c r="B30" s="8"/>
      <c r="C30" s="8"/>
      <c r="D30" s="8"/>
      <c r="E30" s="8"/>
      <c r="F30" s="8"/>
      <c r="G30" s="8"/>
      <c r="H30" s="8"/>
      <c r="I30" s="8">
        <v>8.1000000000000003E-2</v>
      </c>
      <c r="J30" s="8">
        <v>0.06</v>
      </c>
      <c r="K30" s="8">
        <v>4.4999999999999998E-2</v>
      </c>
      <c r="L30" s="8">
        <v>3.5999999999999997E-2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23">
        <v>8.5000000000000006E-2</v>
      </c>
      <c r="AQ30" s="23">
        <v>0.08</v>
      </c>
      <c r="AR30" s="23">
        <v>8.8999999999999996E-2</v>
      </c>
      <c r="AS30" s="23">
        <v>7.1999999999999995E-2</v>
      </c>
      <c r="AT30" s="23">
        <v>7.2999999999999995E-2</v>
      </c>
      <c r="AU30" s="23">
        <v>5.1999999999999998E-2</v>
      </c>
      <c r="AV30" s="24">
        <v>5.8000000000000003E-2</v>
      </c>
      <c r="AW30" s="24">
        <v>5.6000000000000001E-2</v>
      </c>
      <c r="AX30" s="24">
        <v>4.7324840764331209E-2</v>
      </c>
      <c r="AY30" s="24">
        <v>4.8000000000000001E-2</v>
      </c>
      <c r="AZ30" s="24">
        <v>4.4999999999999998E-2</v>
      </c>
      <c r="BA30" s="24">
        <v>4.1000000000000002E-2</v>
      </c>
      <c r="BB30" s="24">
        <v>4.2000000000000003E-2</v>
      </c>
      <c r="BC30" s="24">
        <v>0.03</v>
      </c>
      <c r="BD30" s="24">
        <v>4.3999999999999997E-2</v>
      </c>
      <c r="BE30" s="24">
        <v>2.8000000000000001E-2</v>
      </c>
      <c r="BF30" s="24">
        <v>1.4527845036319613E-2</v>
      </c>
      <c r="BG30" s="24">
        <v>0.01</v>
      </c>
    </row>
    <row r="32" spans="1:59" s="3" customFormat="1" x14ac:dyDescent="0.2">
      <c r="A32" s="3" t="s">
        <v>12</v>
      </c>
      <c r="B32" s="3">
        <v>94</v>
      </c>
      <c r="C32" s="3">
        <v>157</v>
      </c>
      <c r="D32" s="3">
        <v>183</v>
      </c>
      <c r="E32" s="3">
        <v>202</v>
      </c>
      <c r="F32" s="3">
        <v>241</v>
      </c>
      <c r="G32" s="3">
        <v>315</v>
      </c>
      <c r="H32" s="3">
        <v>355</v>
      </c>
      <c r="I32" s="3">
        <v>448</v>
      </c>
      <c r="J32" s="3">
        <v>550</v>
      </c>
      <c r="K32" s="3">
        <v>605</v>
      </c>
      <c r="L32" s="3">
        <v>557</v>
      </c>
      <c r="N32" s="3">
        <v>-2</v>
      </c>
      <c r="O32" s="3">
        <v>22</v>
      </c>
      <c r="P32" s="3">
        <v>31</v>
      </c>
      <c r="Q32" s="3">
        <v>43</v>
      </c>
      <c r="R32" s="3">
        <v>19</v>
      </c>
      <c r="S32" s="3">
        <v>42</v>
      </c>
      <c r="T32" s="3">
        <v>43</v>
      </c>
      <c r="U32" s="3">
        <v>52</v>
      </c>
      <c r="V32" s="3">
        <v>30</v>
      </c>
      <c r="W32" s="3">
        <v>55</v>
      </c>
      <c r="X32" s="3">
        <v>49</v>
      </c>
      <c r="Y32" s="3">
        <v>48</v>
      </c>
      <c r="Z32" s="3">
        <v>37</v>
      </c>
      <c r="AA32" s="3">
        <v>47</v>
      </c>
      <c r="AB32" s="3">
        <v>49</v>
      </c>
      <c r="AC32" s="3">
        <v>69</v>
      </c>
      <c r="AD32" s="3">
        <v>19</v>
      </c>
      <c r="AE32" s="3">
        <v>57</v>
      </c>
      <c r="AF32" s="3">
        <v>55</v>
      </c>
      <c r="AG32" s="3">
        <v>110</v>
      </c>
      <c r="AH32" s="3">
        <v>49</v>
      </c>
      <c r="AI32" s="3">
        <v>64</v>
      </c>
      <c r="AJ32" s="3">
        <v>83</v>
      </c>
      <c r="AK32" s="3">
        <v>119</v>
      </c>
      <c r="AL32" s="3">
        <v>51</v>
      </c>
      <c r="AM32" s="3">
        <v>70</v>
      </c>
      <c r="AN32" s="3">
        <v>87</v>
      </c>
      <c r="AO32" s="3">
        <v>147</v>
      </c>
      <c r="AP32" s="3">
        <v>89</v>
      </c>
      <c r="AQ32" s="3">
        <v>97</v>
      </c>
      <c r="AR32" s="3">
        <v>107</v>
      </c>
      <c r="AS32" s="3">
        <v>155</v>
      </c>
      <c r="AT32" s="3">
        <v>74</v>
      </c>
      <c r="AU32" s="6">
        <v>154</v>
      </c>
      <c r="AV32" s="3">
        <v>132</v>
      </c>
      <c r="AW32" s="3">
        <v>190</v>
      </c>
      <c r="AX32" s="3">
        <v>131</v>
      </c>
      <c r="AY32" s="3">
        <v>155</v>
      </c>
      <c r="AZ32" s="3">
        <v>147</v>
      </c>
      <c r="BA32" s="3">
        <v>172</v>
      </c>
      <c r="BB32" s="3">
        <v>114</v>
      </c>
      <c r="BC32" s="3">
        <f>SUM(BC33:BC36)</f>
        <v>132</v>
      </c>
      <c r="BD32" s="3">
        <v>138</v>
      </c>
      <c r="BE32" s="3">
        <v>173</v>
      </c>
      <c r="BF32" s="3">
        <v>113</v>
      </c>
      <c r="BG32" s="3">
        <v>81</v>
      </c>
    </row>
    <row r="33" spans="1:59" x14ac:dyDescent="0.2">
      <c r="A33" s="2" t="s">
        <v>1</v>
      </c>
      <c r="B33" s="5"/>
      <c r="C33" s="5"/>
      <c r="D33" s="5"/>
      <c r="E33" s="5"/>
      <c r="F33" s="5"/>
      <c r="G33" s="5"/>
      <c r="H33" s="5"/>
      <c r="I33" s="5">
        <v>210</v>
      </c>
      <c r="J33" s="5">
        <v>228</v>
      </c>
      <c r="K33" s="5">
        <v>302</v>
      </c>
      <c r="L33" s="5">
        <v>322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>
        <v>41</v>
      </c>
      <c r="AQ33" s="5">
        <v>47</v>
      </c>
      <c r="AR33" s="5">
        <v>50</v>
      </c>
      <c r="AS33" s="5">
        <v>72</v>
      </c>
      <c r="AT33" s="5">
        <v>30</v>
      </c>
      <c r="AU33" s="5">
        <v>49</v>
      </c>
      <c r="AV33" s="2">
        <v>55</v>
      </c>
      <c r="AW33" s="2">
        <v>94</v>
      </c>
      <c r="AX33" s="2">
        <v>62</v>
      </c>
      <c r="AY33" s="2">
        <v>81</v>
      </c>
      <c r="AZ33" s="2">
        <v>79</v>
      </c>
      <c r="BA33" s="2">
        <v>80</v>
      </c>
      <c r="BB33" s="2">
        <v>56</v>
      </c>
      <c r="BC33" s="2">
        <v>78</v>
      </c>
      <c r="BD33" s="2">
        <v>75</v>
      </c>
      <c r="BE33" s="2">
        <v>113</v>
      </c>
      <c r="BF33" s="2">
        <v>76</v>
      </c>
      <c r="BG33" s="2">
        <v>63</v>
      </c>
    </row>
    <row r="34" spans="1:59" x14ac:dyDescent="0.2">
      <c r="A34" s="2" t="s">
        <v>2</v>
      </c>
      <c r="B34" s="5"/>
      <c r="C34" s="5"/>
      <c r="D34" s="5"/>
      <c r="E34" s="5"/>
      <c r="F34" s="5"/>
      <c r="G34" s="5"/>
      <c r="H34" s="5"/>
      <c r="I34" s="5">
        <v>83</v>
      </c>
      <c r="J34" s="5">
        <v>170</v>
      </c>
      <c r="K34" s="5">
        <v>245</v>
      </c>
      <c r="L34" s="5">
        <v>248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>
        <v>4</v>
      </c>
      <c r="AQ34" s="5">
        <v>16</v>
      </c>
      <c r="AR34" s="5">
        <v>19</v>
      </c>
      <c r="AS34" s="5">
        <v>43</v>
      </c>
      <c r="AT34" s="5">
        <v>10</v>
      </c>
      <c r="AU34" s="5">
        <v>41</v>
      </c>
      <c r="AV34" s="2">
        <v>48</v>
      </c>
      <c r="AW34" s="2">
        <v>71</v>
      </c>
      <c r="AX34" s="2">
        <v>44</v>
      </c>
      <c r="AY34" s="2">
        <v>63</v>
      </c>
      <c r="AZ34" s="2">
        <v>58</v>
      </c>
      <c r="BA34" s="2">
        <v>80</v>
      </c>
      <c r="BB34" s="2">
        <v>50</v>
      </c>
      <c r="BC34" s="2">
        <v>58</v>
      </c>
      <c r="BD34" s="2">
        <v>64</v>
      </c>
      <c r="BE34" s="2">
        <v>76</v>
      </c>
      <c r="BF34" s="2">
        <v>54</v>
      </c>
      <c r="BG34" s="2">
        <v>53</v>
      </c>
    </row>
    <row r="35" spans="1:59" x14ac:dyDescent="0.2">
      <c r="A35" s="2" t="s">
        <v>5</v>
      </c>
      <c r="B35" s="5"/>
      <c r="C35" s="5"/>
      <c r="D35" s="5"/>
      <c r="E35" s="5"/>
      <c r="F35" s="5"/>
      <c r="G35" s="5"/>
      <c r="H35" s="5"/>
      <c r="I35" s="5">
        <v>173</v>
      </c>
      <c r="J35" s="5">
        <v>134</v>
      </c>
      <c r="K35" s="5">
        <v>116</v>
      </c>
      <c r="L35" s="5">
        <v>42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>
        <v>43</v>
      </c>
      <c r="AQ35" s="5">
        <v>41</v>
      </c>
      <c r="AR35" s="5">
        <v>46</v>
      </c>
      <c r="AS35" s="5">
        <v>44</v>
      </c>
      <c r="AT35" s="5">
        <v>38</v>
      </c>
      <c r="AU35" s="5">
        <v>24</v>
      </c>
      <c r="AV35" s="2">
        <v>36</v>
      </c>
      <c r="AW35" s="2">
        <v>36</v>
      </c>
      <c r="AX35" s="2">
        <v>33</v>
      </c>
      <c r="AY35" s="2">
        <v>29</v>
      </c>
      <c r="AZ35" s="2">
        <v>25</v>
      </c>
      <c r="BA35" s="2">
        <v>29</v>
      </c>
      <c r="BB35" s="2">
        <v>21</v>
      </c>
      <c r="BC35" s="2">
        <v>9</v>
      </c>
      <c r="BD35" s="2">
        <v>8</v>
      </c>
      <c r="BE35" s="2">
        <v>3</v>
      </c>
      <c r="BF35" s="2">
        <v>4</v>
      </c>
      <c r="BG35" s="2">
        <v>-13</v>
      </c>
    </row>
    <row r="36" spans="1:59" x14ac:dyDescent="0.2">
      <c r="A36" s="2" t="s">
        <v>10</v>
      </c>
      <c r="B36" s="5"/>
      <c r="C36" s="5"/>
      <c r="D36" s="5"/>
      <c r="E36" s="5"/>
      <c r="F36" s="5"/>
      <c r="G36" s="5"/>
      <c r="H36" s="5"/>
      <c r="I36" s="5">
        <v>-18</v>
      </c>
      <c r="J36" s="5">
        <v>18</v>
      </c>
      <c r="K36" s="5">
        <v>-58</v>
      </c>
      <c r="L36" s="5">
        <v>-56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>
        <v>0</v>
      </c>
      <c r="AQ36" s="5">
        <v>-7</v>
      </c>
      <c r="AR36" s="5">
        <v>-8</v>
      </c>
      <c r="AS36" s="5">
        <v>-4</v>
      </c>
      <c r="AT36" s="5">
        <v>-4</v>
      </c>
      <c r="AU36" s="5">
        <v>40</v>
      </c>
      <c r="AV36" s="2">
        <v>-7</v>
      </c>
      <c r="AW36" s="2">
        <v>-11</v>
      </c>
      <c r="AX36" s="2">
        <v>-9</v>
      </c>
      <c r="AY36" s="2">
        <v>-16</v>
      </c>
      <c r="AZ36" s="2">
        <v>-15</v>
      </c>
      <c r="BA36" s="2">
        <v>-18</v>
      </c>
      <c r="BB36" s="2">
        <v>-14</v>
      </c>
      <c r="BC36" s="2">
        <v>-13</v>
      </c>
      <c r="BD36" s="2">
        <v>-10</v>
      </c>
      <c r="BE36" s="2">
        <v>-19</v>
      </c>
      <c r="BF36" s="2">
        <v>-21</v>
      </c>
      <c r="BG36" s="2">
        <v>-22</v>
      </c>
    </row>
    <row r="37" spans="1:59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</row>
    <row r="38" spans="1:59" s="3" customFormat="1" x14ac:dyDescent="0.2">
      <c r="A38" s="3" t="s">
        <v>13</v>
      </c>
      <c r="B38" s="6">
        <v>-12</v>
      </c>
      <c r="C38" s="6">
        <v>-26</v>
      </c>
      <c r="D38" s="6">
        <v>-13</v>
      </c>
      <c r="E38" s="6">
        <v>-17</v>
      </c>
      <c r="F38" s="6">
        <v>-16</v>
      </c>
      <c r="G38" s="6">
        <v>-1</v>
      </c>
      <c r="H38" s="6">
        <v>-10</v>
      </c>
      <c r="I38" s="6">
        <v>19</v>
      </c>
      <c r="J38" s="6">
        <f>SUM(AT38:AW38)</f>
        <v>17</v>
      </c>
      <c r="K38" s="6">
        <v>-14</v>
      </c>
      <c r="L38" s="6">
        <v>-53</v>
      </c>
      <c r="M38" s="6"/>
      <c r="N38" s="6">
        <v>-6</v>
      </c>
      <c r="O38" s="6">
        <v>0</v>
      </c>
      <c r="P38" s="6">
        <v>-1</v>
      </c>
      <c r="Q38" s="6">
        <v>-5</v>
      </c>
      <c r="R38" s="6">
        <v>0</v>
      </c>
      <c r="S38" s="6">
        <v>-12</v>
      </c>
      <c r="T38" s="6">
        <v>-4</v>
      </c>
      <c r="U38" s="6">
        <v>-10</v>
      </c>
      <c r="V38" s="6">
        <v>-2</v>
      </c>
      <c r="W38" s="6">
        <v>-1</v>
      </c>
      <c r="X38" s="6">
        <v>-2</v>
      </c>
      <c r="Y38" s="6">
        <v>-8</v>
      </c>
      <c r="Z38" s="6">
        <v>3</v>
      </c>
      <c r="AA38" s="6">
        <v>-1</v>
      </c>
      <c r="AB38" s="6">
        <v>-6</v>
      </c>
      <c r="AC38" s="6">
        <v>-12</v>
      </c>
      <c r="AD38" s="6">
        <v>-3</v>
      </c>
      <c r="AE38" s="6">
        <v>-4</v>
      </c>
      <c r="AF38" s="6">
        <v>-6</v>
      </c>
      <c r="AG38" s="6">
        <v>-3</v>
      </c>
      <c r="AH38" s="6">
        <v>2</v>
      </c>
      <c r="AI38" s="6">
        <v>-5</v>
      </c>
      <c r="AJ38" s="6">
        <v>1</v>
      </c>
      <c r="AK38" s="6">
        <v>1</v>
      </c>
      <c r="AL38" s="6">
        <v>-1</v>
      </c>
      <c r="AM38" s="6">
        <v>-6</v>
      </c>
      <c r="AN38" s="6">
        <v>-3</v>
      </c>
      <c r="AO38" s="6">
        <v>0</v>
      </c>
      <c r="AP38" s="6">
        <v>8</v>
      </c>
      <c r="AQ38" s="6">
        <v>2</v>
      </c>
      <c r="AR38" s="6">
        <v>0</v>
      </c>
      <c r="AS38" s="6">
        <v>8</v>
      </c>
      <c r="AT38" s="6">
        <v>-5</v>
      </c>
      <c r="AU38" s="6">
        <v>32</v>
      </c>
      <c r="AV38" s="3">
        <v>-4</v>
      </c>
      <c r="AW38" s="3">
        <v>-6</v>
      </c>
      <c r="AX38" s="3">
        <v>-2</v>
      </c>
      <c r="AY38" s="3">
        <v>2</v>
      </c>
      <c r="AZ38" s="3">
        <v>-4</v>
      </c>
      <c r="BA38" s="3">
        <v>-10</v>
      </c>
      <c r="BB38" s="3">
        <v>-7</v>
      </c>
      <c r="BC38" s="3">
        <v>-9</v>
      </c>
      <c r="BD38" s="3">
        <v>-17</v>
      </c>
      <c r="BE38" s="3">
        <v>-19</v>
      </c>
      <c r="BF38" s="3">
        <v>-8</v>
      </c>
      <c r="BG38" s="3">
        <v>-62</v>
      </c>
    </row>
    <row r="39" spans="1:59" x14ac:dyDescent="0.2">
      <c r="A39" s="2" t="s">
        <v>1</v>
      </c>
      <c r="B39" s="5"/>
      <c r="C39" s="5"/>
      <c r="D39" s="5"/>
      <c r="E39" s="5"/>
      <c r="F39" s="5"/>
      <c r="G39" s="5"/>
      <c r="H39" s="5"/>
      <c r="I39" s="5">
        <v>6</v>
      </c>
      <c r="J39" s="5">
        <f t="shared" ref="J39:J42" si="0">SUM(AT39:AW39)</f>
        <v>-9</v>
      </c>
      <c r="K39" s="5">
        <v>-10</v>
      </c>
      <c r="L39" s="5">
        <v>-9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>
        <v>5</v>
      </c>
      <c r="AQ39" s="5">
        <v>0</v>
      </c>
      <c r="AR39" s="5">
        <v>0</v>
      </c>
      <c r="AS39" s="5">
        <v>1</v>
      </c>
      <c r="AT39" s="5">
        <v>0</v>
      </c>
      <c r="AU39" s="5">
        <v>-8</v>
      </c>
      <c r="AV39" s="2">
        <v>0</v>
      </c>
      <c r="AW39" s="2">
        <v>-1</v>
      </c>
      <c r="AX39" s="2">
        <v>0</v>
      </c>
      <c r="AY39" s="2">
        <v>1</v>
      </c>
      <c r="AZ39" s="2">
        <v>0</v>
      </c>
      <c r="BA39" s="2">
        <v>-11</v>
      </c>
      <c r="BB39" s="2">
        <v>-3</v>
      </c>
      <c r="BC39" s="2">
        <v>-2</v>
      </c>
      <c r="BD39" s="2">
        <v>-4</v>
      </c>
      <c r="BE39" s="2">
        <v>1</v>
      </c>
      <c r="BF39" s="2">
        <v>0</v>
      </c>
      <c r="BG39" s="2">
        <v>-20</v>
      </c>
    </row>
    <row r="40" spans="1:59" x14ac:dyDescent="0.2">
      <c r="A40" s="2" t="s">
        <v>2</v>
      </c>
      <c r="B40" s="5"/>
      <c r="C40" s="5"/>
      <c r="D40" s="5"/>
      <c r="E40" s="5"/>
      <c r="F40" s="5"/>
      <c r="G40" s="5"/>
      <c r="H40" s="5"/>
      <c r="I40" s="5">
        <v>4</v>
      </c>
      <c r="J40" s="5">
        <f t="shared" si="0"/>
        <v>-21</v>
      </c>
      <c r="K40" s="5">
        <v>-2</v>
      </c>
      <c r="L40" s="5">
        <v>-7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>
        <v>0</v>
      </c>
      <c r="AQ40" s="5">
        <v>1</v>
      </c>
      <c r="AR40" s="5">
        <v>0</v>
      </c>
      <c r="AS40" s="5">
        <v>3</v>
      </c>
      <c r="AT40" s="5">
        <v>-1</v>
      </c>
      <c r="AU40" s="5">
        <v>-9</v>
      </c>
      <c r="AV40" s="2">
        <v>-4</v>
      </c>
      <c r="AW40" s="2">
        <v>-7</v>
      </c>
      <c r="AX40" s="2">
        <v>-5</v>
      </c>
      <c r="AY40" s="2">
        <v>2</v>
      </c>
      <c r="AZ40" s="2">
        <v>0</v>
      </c>
      <c r="BA40" s="2">
        <v>1</v>
      </c>
      <c r="BB40" s="2">
        <v>-1</v>
      </c>
      <c r="BC40" s="2">
        <v>0</v>
      </c>
      <c r="BD40" s="2">
        <v>0</v>
      </c>
      <c r="BE40" s="2">
        <v>-5</v>
      </c>
      <c r="BF40" s="2">
        <v>-1</v>
      </c>
      <c r="BG40" s="2">
        <v>-14</v>
      </c>
    </row>
    <row r="41" spans="1:59" x14ac:dyDescent="0.2">
      <c r="A41" s="2" t="s">
        <v>5</v>
      </c>
      <c r="B41" s="5"/>
      <c r="C41" s="5"/>
      <c r="D41" s="5"/>
      <c r="E41" s="5"/>
      <c r="F41" s="5"/>
      <c r="G41" s="5"/>
      <c r="H41" s="5"/>
      <c r="I41" s="5">
        <v>-3</v>
      </c>
      <c r="J41" s="5">
        <f t="shared" si="0"/>
        <v>-10</v>
      </c>
      <c r="K41" s="5">
        <v>6</v>
      </c>
      <c r="L41" s="5">
        <v>-30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>
        <v>0</v>
      </c>
      <c r="AQ41" s="5">
        <v>0</v>
      </c>
      <c r="AR41" s="5">
        <v>-1</v>
      </c>
      <c r="AS41" s="5">
        <v>-2</v>
      </c>
      <c r="AT41" s="5">
        <v>-2</v>
      </c>
      <c r="AU41" s="5">
        <v>-7</v>
      </c>
      <c r="AV41" s="2">
        <v>0</v>
      </c>
      <c r="AW41" s="2">
        <v>-1</v>
      </c>
      <c r="AX41" s="2">
        <v>3</v>
      </c>
      <c r="AY41" s="2">
        <v>-1</v>
      </c>
      <c r="AZ41" s="2">
        <v>0</v>
      </c>
      <c r="BA41" s="2">
        <v>4</v>
      </c>
      <c r="BB41" s="2">
        <v>0</v>
      </c>
      <c r="BC41" s="2">
        <v>-6</v>
      </c>
      <c r="BD41" s="2">
        <v>-13</v>
      </c>
      <c r="BE41" s="2">
        <v>-12</v>
      </c>
      <c r="BF41" s="2">
        <v>-2</v>
      </c>
      <c r="BG41" s="2">
        <v>-17</v>
      </c>
    </row>
    <row r="42" spans="1:59" x14ac:dyDescent="0.2">
      <c r="A42" s="2" t="s">
        <v>10</v>
      </c>
      <c r="B42" s="5"/>
      <c r="C42" s="5"/>
      <c r="D42" s="5"/>
      <c r="E42" s="5"/>
      <c r="F42" s="5"/>
      <c r="G42" s="5"/>
      <c r="H42" s="5"/>
      <c r="I42" s="5">
        <v>11</v>
      </c>
      <c r="J42" s="5">
        <f t="shared" si="0"/>
        <v>57</v>
      </c>
      <c r="K42" s="5">
        <v>-8</v>
      </c>
      <c r="L42" s="5">
        <v>-7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>
        <v>4</v>
      </c>
      <c r="AQ42" s="5">
        <v>1</v>
      </c>
      <c r="AR42" s="5">
        <v>0</v>
      </c>
      <c r="AS42" s="5">
        <v>6</v>
      </c>
      <c r="AT42" s="5">
        <v>-2</v>
      </c>
      <c r="AU42" s="5">
        <v>56</v>
      </c>
      <c r="AV42" s="2">
        <v>0</v>
      </c>
      <c r="AW42" s="2">
        <v>3</v>
      </c>
      <c r="AX42" s="2">
        <v>0</v>
      </c>
      <c r="AY42" s="2">
        <v>0</v>
      </c>
      <c r="AZ42" s="2">
        <v>-3</v>
      </c>
      <c r="BA42" s="2">
        <v>-5</v>
      </c>
      <c r="BB42" s="2">
        <v>-3</v>
      </c>
      <c r="BC42" s="2">
        <v>-1</v>
      </c>
      <c r="BD42" s="2">
        <v>0</v>
      </c>
      <c r="BE42" s="2">
        <v>-3</v>
      </c>
      <c r="BF42" s="2">
        <v>-5</v>
      </c>
      <c r="BG42" s="2">
        <v>-12</v>
      </c>
    </row>
    <row r="43" spans="1:59" x14ac:dyDescent="0.2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</row>
    <row r="44" spans="1:59" s="3" customFormat="1" x14ac:dyDescent="0.2">
      <c r="A44" s="3" t="s">
        <v>14</v>
      </c>
      <c r="B44" s="6">
        <v>-22</v>
      </c>
      <c r="C44" s="6">
        <v>-37</v>
      </c>
      <c r="D44" s="6">
        <v>-35</v>
      </c>
      <c r="E44" s="6">
        <v>-31</v>
      </c>
      <c r="F44" s="6">
        <v>-30</v>
      </c>
      <c r="G44" s="6">
        <v>-34</v>
      </c>
      <c r="H44" s="6">
        <v>-36</v>
      </c>
      <c r="I44" s="6">
        <v>-49</v>
      </c>
      <c r="J44" s="6">
        <v>-114</v>
      </c>
      <c r="K44" s="6">
        <v>-98</v>
      </c>
      <c r="L44" s="6">
        <v>-108</v>
      </c>
      <c r="M44" s="6"/>
      <c r="N44" s="6">
        <v>-5</v>
      </c>
      <c r="O44" s="6">
        <v>-5</v>
      </c>
      <c r="P44" s="6">
        <v>-5</v>
      </c>
      <c r="Q44" s="6">
        <v>-5</v>
      </c>
      <c r="R44" s="6">
        <v>-6</v>
      </c>
      <c r="S44" s="6">
        <v>-10</v>
      </c>
      <c r="T44" s="6">
        <v>-11</v>
      </c>
      <c r="U44" s="6">
        <v>-11</v>
      </c>
      <c r="V44" s="6">
        <v>-11</v>
      </c>
      <c r="W44" s="6">
        <v>-9</v>
      </c>
      <c r="X44" s="6">
        <v>-8</v>
      </c>
      <c r="Y44" s="6">
        <v>-8</v>
      </c>
      <c r="Z44" s="6">
        <v>-8</v>
      </c>
      <c r="AA44" s="6">
        <v>-8</v>
      </c>
      <c r="AB44" s="6">
        <v>-8</v>
      </c>
      <c r="AC44" s="6">
        <v>-8</v>
      </c>
      <c r="AD44" s="6">
        <v>-7</v>
      </c>
      <c r="AE44" s="6">
        <v>-7</v>
      </c>
      <c r="AF44" s="6">
        <v>-7</v>
      </c>
      <c r="AG44" s="6">
        <v>-8</v>
      </c>
      <c r="AH44" s="6">
        <v>-6</v>
      </c>
      <c r="AI44" s="6">
        <v>-8</v>
      </c>
      <c r="AJ44" s="6">
        <v>-10</v>
      </c>
      <c r="AK44" s="6">
        <v>-9</v>
      </c>
      <c r="AL44" s="6">
        <v>-9</v>
      </c>
      <c r="AM44" s="6">
        <v>-8</v>
      </c>
      <c r="AN44" s="6">
        <v>-8</v>
      </c>
      <c r="AO44" s="6">
        <v>-11</v>
      </c>
      <c r="AP44" s="6">
        <v>-13</v>
      </c>
      <c r="AQ44" s="6">
        <v>-13</v>
      </c>
      <c r="AR44" s="6">
        <v>-12</v>
      </c>
      <c r="AS44" s="6">
        <v>-12</v>
      </c>
      <c r="AT44" s="6">
        <v>-11</v>
      </c>
      <c r="AU44" s="6">
        <v>-34</v>
      </c>
      <c r="AV44" s="3">
        <v>-34</v>
      </c>
      <c r="AW44" s="3">
        <v>-34</v>
      </c>
      <c r="AX44" s="3">
        <v>-34</v>
      </c>
      <c r="AY44" s="3">
        <v>-20</v>
      </c>
      <c r="AZ44" s="3">
        <v>-20</v>
      </c>
      <c r="BA44" s="3">
        <v>-25</v>
      </c>
      <c r="BB44" s="3">
        <v>-27</v>
      </c>
      <c r="BC44" s="3">
        <v>-29</v>
      </c>
      <c r="BD44" s="3">
        <v>-29</v>
      </c>
      <c r="BE44" s="3">
        <v>-23</v>
      </c>
      <c r="BF44" s="3">
        <v>-24</v>
      </c>
      <c r="BG44" s="3">
        <v>-24</v>
      </c>
    </row>
    <row r="45" spans="1:59" x14ac:dyDescent="0.2">
      <c r="A45" s="2" t="s">
        <v>1</v>
      </c>
      <c r="B45" s="5"/>
      <c r="C45" s="5"/>
      <c r="D45" s="5"/>
      <c r="E45" s="5"/>
      <c r="F45" s="5"/>
      <c r="G45" s="5"/>
      <c r="H45" s="5"/>
      <c r="I45" s="5">
        <v>-6</v>
      </c>
      <c r="J45" s="5">
        <f t="shared" ref="J45:J48" si="1">SUM(AT45:AW45)</f>
        <v>-8</v>
      </c>
      <c r="K45" s="5">
        <v>-10</v>
      </c>
      <c r="L45" s="5">
        <v>-22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>
        <v>-2</v>
      </c>
      <c r="AQ45" s="5">
        <v>-2</v>
      </c>
      <c r="AR45" s="5">
        <v>-1</v>
      </c>
      <c r="AS45" s="5">
        <v>-1</v>
      </c>
      <c r="AT45" s="5">
        <v>-2</v>
      </c>
      <c r="AU45" s="5">
        <v>-2</v>
      </c>
      <c r="AV45" s="2">
        <v>-2</v>
      </c>
      <c r="AW45" s="2">
        <v>-2</v>
      </c>
      <c r="AX45" s="2">
        <v>-2</v>
      </c>
      <c r="AY45" s="2">
        <v>-2</v>
      </c>
      <c r="AZ45" s="2">
        <v>-2</v>
      </c>
      <c r="BA45" s="2">
        <v>-5</v>
      </c>
      <c r="BB45" s="2">
        <v>-6</v>
      </c>
      <c r="BC45" s="2">
        <v>-6</v>
      </c>
      <c r="BD45" s="2">
        <v>-6</v>
      </c>
      <c r="BE45" s="2">
        <v>-3</v>
      </c>
      <c r="BF45" s="2">
        <v>-3</v>
      </c>
      <c r="BG45" s="2">
        <v>-3</v>
      </c>
    </row>
    <row r="46" spans="1:59" x14ac:dyDescent="0.2">
      <c r="A46" s="2" t="s">
        <v>2</v>
      </c>
      <c r="B46" s="5"/>
      <c r="C46" s="5"/>
      <c r="D46" s="5"/>
      <c r="E46" s="5"/>
      <c r="F46" s="5"/>
      <c r="G46" s="5"/>
      <c r="H46" s="5"/>
      <c r="I46" s="5">
        <v>-11</v>
      </c>
      <c r="J46" s="5">
        <f t="shared" si="1"/>
        <v>-84</v>
      </c>
      <c r="K46" s="5">
        <v>-64</v>
      </c>
      <c r="L46" s="5">
        <v>-54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>
        <v>-3</v>
      </c>
      <c r="AQ46" s="5">
        <v>-3</v>
      </c>
      <c r="AR46" s="5">
        <v>-3</v>
      </c>
      <c r="AS46" s="5">
        <v>-3</v>
      </c>
      <c r="AT46" s="5">
        <v>-3</v>
      </c>
      <c r="AU46" s="5">
        <v>-27</v>
      </c>
      <c r="AV46" s="2">
        <v>-27</v>
      </c>
      <c r="AW46" s="2">
        <v>-27</v>
      </c>
      <c r="AX46" s="2">
        <v>-27</v>
      </c>
      <c r="AY46" s="2">
        <v>-12</v>
      </c>
      <c r="AZ46" s="2">
        <v>-12</v>
      </c>
      <c r="BA46" s="2">
        <v>-12</v>
      </c>
      <c r="BB46" s="2">
        <v>-12</v>
      </c>
      <c r="BC46" s="2">
        <v>-14</v>
      </c>
      <c r="BD46" s="2">
        <v>-14</v>
      </c>
      <c r="BE46" s="2">
        <v>-14</v>
      </c>
      <c r="BF46" s="2">
        <v>-14</v>
      </c>
      <c r="BG46" s="2">
        <v>-14</v>
      </c>
    </row>
    <row r="47" spans="1:59" x14ac:dyDescent="0.2">
      <c r="A47" s="2" t="s">
        <v>5</v>
      </c>
      <c r="B47" s="5"/>
      <c r="C47" s="5"/>
      <c r="D47" s="5"/>
      <c r="E47" s="5"/>
      <c r="F47" s="5"/>
      <c r="G47" s="5"/>
      <c r="H47" s="5"/>
      <c r="I47" s="5">
        <v>-8</v>
      </c>
      <c r="J47" s="5">
        <f t="shared" si="1"/>
        <v>-8</v>
      </c>
      <c r="K47" s="5">
        <v>-8</v>
      </c>
      <c r="L47" s="5">
        <v>-15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>
        <v>-2</v>
      </c>
      <c r="AQ47" s="5">
        <v>-2</v>
      </c>
      <c r="AR47" s="5">
        <v>-2</v>
      </c>
      <c r="AS47" s="5">
        <v>-2</v>
      </c>
      <c r="AT47" s="5">
        <v>-2</v>
      </c>
      <c r="AU47" s="5">
        <v>-2</v>
      </c>
      <c r="AV47" s="2">
        <v>-2</v>
      </c>
      <c r="AW47" s="2">
        <v>-2</v>
      </c>
      <c r="AX47" s="2">
        <v>-2</v>
      </c>
      <c r="AY47" s="2">
        <v>-2</v>
      </c>
      <c r="AZ47" s="2">
        <v>-2</v>
      </c>
      <c r="BA47" s="2">
        <v>-3</v>
      </c>
      <c r="BB47" s="2">
        <v>-4</v>
      </c>
      <c r="BC47" s="2">
        <v>-4</v>
      </c>
      <c r="BD47" s="2">
        <v>-4</v>
      </c>
      <c r="BE47" s="2">
        <v>-2</v>
      </c>
      <c r="BF47" s="2">
        <v>-2</v>
      </c>
      <c r="BG47" s="2">
        <v>-2</v>
      </c>
    </row>
    <row r="48" spans="1:59" x14ac:dyDescent="0.2">
      <c r="A48" s="2" t="s">
        <v>10</v>
      </c>
      <c r="B48" s="5"/>
      <c r="C48" s="5"/>
      <c r="D48" s="5"/>
      <c r="E48" s="5"/>
      <c r="F48" s="5"/>
      <c r="G48" s="5"/>
      <c r="H48" s="5"/>
      <c r="I48" s="5">
        <v>-24</v>
      </c>
      <c r="J48" s="5">
        <f t="shared" si="1"/>
        <v>-17</v>
      </c>
      <c r="K48" s="5">
        <v>-17</v>
      </c>
      <c r="L48" s="5">
        <v>-18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>
        <v>-6</v>
      </c>
      <c r="AQ48" s="5">
        <v>-6</v>
      </c>
      <c r="AR48" s="5">
        <v>-5</v>
      </c>
      <c r="AS48" s="5">
        <v>-6</v>
      </c>
      <c r="AT48" s="5">
        <v>-5</v>
      </c>
      <c r="AU48" s="5">
        <v>-4</v>
      </c>
      <c r="AV48" s="2">
        <v>-4</v>
      </c>
      <c r="AW48" s="2">
        <v>-4</v>
      </c>
      <c r="AX48" s="2">
        <v>-4</v>
      </c>
      <c r="AY48" s="2">
        <v>-4</v>
      </c>
      <c r="AZ48" s="2">
        <v>-4</v>
      </c>
      <c r="BA48" s="2">
        <v>-4</v>
      </c>
      <c r="BB48" s="2">
        <v>-4</v>
      </c>
      <c r="BC48" s="2">
        <v>-4</v>
      </c>
      <c r="BD48" s="2">
        <v>-4</v>
      </c>
      <c r="BE48" s="2">
        <v>-5</v>
      </c>
      <c r="BF48" s="2">
        <v>-5</v>
      </c>
      <c r="BG48" s="2">
        <v>-5</v>
      </c>
    </row>
    <row r="50" spans="1:59" x14ac:dyDescent="0.2">
      <c r="A50" s="1" t="s">
        <v>118</v>
      </c>
      <c r="B50" s="1">
        <v>2014</v>
      </c>
      <c r="C50" s="1">
        <v>2015</v>
      </c>
      <c r="D50" s="1">
        <v>2016</v>
      </c>
      <c r="E50" s="1">
        <v>2017</v>
      </c>
      <c r="F50" s="1">
        <v>2018</v>
      </c>
      <c r="G50" s="1">
        <v>2019</v>
      </c>
      <c r="H50" s="1">
        <v>2020</v>
      </c>
      <c r="I50" s="1">
        <v>2021</v>
      </c>
      <c r="J50" s="1">
        <v>2022</v>
      </c>
      <c r="K50" s="1">
        <v>2023</v>
      </c>
      <c r="L50" s="1">
        <v>2024</v>
      </c>
      <c r="N50" s="13" t="s">
        <v>50</v>
      </c>
      <c r="O50" s="13" t="s">
        <v>51</v>
      </c>
      <c r="P50" s="13" t="s">
        <v>52</v>
      </c>
      <c r="Q50" s="13" t="s">
        <v>53</v>
      </c>
      <c r="R50" s="13" t="s">
        <v>54</v>
      </c>
      <c r="S50" s="13" t="s">
        <v>55</v>
      </c>
      <c r="T50" s="13" t="s">
        <v>56</v>
      </c>
      <c r="U50" s="13" t="s">
        <v>57</v>
      </c>
      <c r="V50" s="13" t="s">
        <v>58</v>
      </c>
      <c r="W50" s="13" t="s">
        <v>59</v>
      </c>
      <c r="X50" s="13" t="s">
        <v>60</v>
      </c>
      <c r="Y50" s="13" t="s">
        <v>61</v>
      </c>
      <c r="Z50" s="13" t="s">
        <v>62</v>
      </c>
      <c r="AA50" s="13" t="s">
        <v>63</v>
      </c>
      <c r="AB50" s="13" t="s">
        <v>64</v>
      </c>
      <c r="AC50" s="13" t="s">
        <v>65</v>
      </c>
      <c r="AD50" s="13" t="s">
        <v>66</v>
      </c>
      <c r="AE50" s="13" t="s">
        <v>67</v>
      </c>
      <c r="AF50" s="13" t="s">
        <v>68</v>
      </c>
      <c r="AG50" s="13" t="s">
        <v>69</v>
      </c>
      <c r="AH50" s="13" t="s">
        <v>70</v>
      </c>
      <c r="AI50" s="13" t="s">
        <v>71</v>
      </c>
      <c r="AJ50" s="13" t="s">
        <v>72</v>
      </c>
      <c r="AK50" s="13" t="s">
        <v>73</v>
      </c>
      <c r="AL50" s="13" t="s">
        <v>74</v>
      </c>
      <c r="AM50" s="13" t="s">
        <v>75</v>
      </c>
      <c r="AN50" s="13" t="s">
        <v>76</v>
      </c>
      <c r="AO50" s="13" t="s">
        <v>77</v>
      </c>
      <c r="AP50" s="13" t="s">
        <v>78</v>
      </c>
      <c r="AQ50" s="13" t="s">
        <v>79</v>
      </c>
      <c r="AR50" s="13" t="s">
        <v>80</v>
      </c>
      <c r="AS50" s="13" t="s">
        <v>81</v>
      </c>
      <c r="AT50" s="13" t="s">
        <v>82</v>
      </c>
      <c r="AU50" s="13" t="s">
        <v>83</v>
      </c>
      <c r="AV50" s="14" t="s">
        <v>84</v>
      </c>
      <c r="AW50" s="15" t="s">
        <v>85</v>
      </c>
      <c r="AX50" s="13" t="s">
        <v>86</v>
      </c>
      <c r="AY50" s="13" t="s">
        <v>87</v>
      </c>
      <c r="AZ50" s="13" t="s">
        <v>88</v>
      </c>
      <c r="BA50" s="14" t="s">
        <v>89</v>
      </c>
      <c r="BB50" s="13" t="s">
        <v>90</v>
      </c>
      <c r="BC50" s="13" t="s">
        <v>91</v>
      </c>
      <c r="BD50" s="13" t="s">
        <v>92</v>
      </c>
      <c r="BE50" s="13" t="s">
        <v>93</v>
      </c>
      <c r="BF50" s="13" t="s">
        <v>94</v>
      </c>
      <c r="BG50" s="13" t="s">
        <v>95</v>
      </c>
    </row>
    <row r="51" spans="1:59" s="3" customFormat="1" x14ac:dyDescent="0.2">
      <c r="A51" s="3" t="s">
        <v>0</v>
      </c>
      <c r="B51" s="6">
        <v>3071</v>
      </c>
      <c r="C51" s="6">
        <v>2878</v>
      </c>
      <c r="D51" s="6">
        <v>3139</v>
      </c>
      <c r="E51" s="6">
        <v>3272</v>
      </c>
      <c r="F51" s="6">
        <v>3722</v>
      </c>
      <c r="G51" s="6">
        <v>3986</v>
      </c>
      <c r="H51" s="6">
        <v>3653</v>
      </c>
      <c r="I51" s="6">
        <v>4740</v>
      </c>
      <c r="J51" s="6">
        <v>5194</v>
      </c>
      <c r="K51" s="6">
        <v>4955</v>
      </c>
      <c r="L51" s="6">
        <v>5837</v>
      </c>
      <c r="N51" s="3">
        <v>1101</v>
      </c>
      <c r="O51" s="3">
        <v>1023</v>
      </c>
      <c r="P51" s="3">
        <v>466</v>
      </c>
      <c r="Q51" s="3">
        <v>480</v>
      </c>
      <c r="R51" s="3">
        <v>580</v>
      </c>
      <c r="S51" s="3">
        <v>781</v>
      </c>
      <c r="T51" s="3">
        <v>725</v>
      </c>
      <c r="U51" s="3">
        <v>793</v>
      </c>
      <c r="V51" s="3">
        <v>803</v>
      </c>
      <c r="W51" s="3">
        <v>692</v>
      </c>
      <c r="X51" s="3">
        <v>788</v>
      </c>
      <c r="Y51" s="3">
        <v>857</v>
      </c>
      <c r="Z51" s="3">
        <v>1005</v>
      </c>
      <c r="AA51" s="3">
        <v>796</v>
      </c>
      <c r="AB51" s="3">
        <v>743</v>
      </c>
      <c r="AC51" s="3">
        <v>727</v>
      </c>
      <c r="AD51" s="3">
        <v>890</v>
      </c>
      <c r="AE51" s="3">
        <v>865</v>
      </c>
      <c r="AF51" s="3">
        <v>940</v>
      </c>
      <c r="AG51" s="3">
        <v>1026</v>
      </c>
      <c r="AH51" s="3">
        <v>835</v>
      </c>
      <c r="AI51" s="3">
        <v>1083</v>
      </c>
      <c r="AJ51" s="3">
        <v>1058</v>
      </c>
      <c r="AK51" s="3">
        <v>1009</v>
      </c>
      <c r="AL51" s="3">
        <v>1187</v>
      </c>
      <c r="AM51" s="3">
        <v>826</v>
      </c>
      <c r="AN51" s="3">
        <v>700</v>
      </c>
      <c r="AO51" s="3">
        <v>940</v>
      </c>
      <c r="AP51" s="6">
        <v>1312</v>
      </c>
      <c r="AQ51" s="6">
        <v>1228</v>
      </c>
      <c r="AR51" s="6">
        <v>1107</v>
      </c>
      <c r="AS51" s="6">
        <v>1093</v>
      </c>
      <c r="AT51" s="6">
        <v>1324</v>
      </c>
      <c r="AU51" s="6">
        <v>1306</v>
      </c>
      <c r="AV51" s="6">
        <v>1178</v>
      </c>
      <c r="AW51" s="6">
        <v>1385</v>
      </c>
      <c r="AX51" s="6">
        <v>1552</v>
      </c>
      <c r="AY51" s="6">
        <v>1268</v>
      </c>
      <c r="AZ51" s="6">
        <v>980</v>
      </c>
      <c r="BA51" s="6">
        <v>1155</v>
      </c>
      <c r="BB51" s="6">
        <v>1050</v>
      </c>
      <c r="BC51" s="6">
        <f t="shared" ref="BC51:BE52" si="2">BC3</f>
        <v>1283</v>
      </c>
      <c r="BD51" s="6">
        <f t="shared" si="2"/>
        <v>1041</v>
      </c>
      <c r="BE51" s="6">
        <f t="shared" si="2"/>
        <v>2463</v>
      </c>
      <c r="BF51" s="6">
        <f>BF3</f>
        <v>1332</v>
      </c>
      <c r="BG51" s="6">
        <f>BG3</f>
        <v>1520</v>
      </c>
    </row>
    <row r="52" spans="1:59" x14ac:dyDescent="0.2">
      <c r="A52" s="2" t="s">
        <v>1</v>
      </c>
      <c r="B52" s="5">
        <v>1055</v>
      </c>
      <c r="C52" s="5">
        <v>1119</v>
      </c>
      <c r="D52" s="5">
        <v>1182</v>
      </c>
      <c r="E52" s="5">
        <v>1242</v>
      </c>
      <c r="F52" s="5">
        <v>1315</v>
      </c>
      <c r="G52" s="5">
        <v>1459</v>
      </c>
      <c r="H52" s="5">
        <v>1356</v>
      </c>
      <c r="I52" s="5">
        <v>1481</v>
      </c>
      <c r="J52" s="5">
        <v>1756</v>
      </c>
      <c r="K52" s="5">
        <v>1760</v>
      </c>
      <c r="L52" s="5">
        <f>L4</f>
        <v>1915</v>
      </c>
      <c r="M52" s="5"/>
      <c r="N52" s="5">
        <v>267</v>
      </c>
      <c r="O52" s="5">
        <v>273</v>
      </c>
      <c r="P52" s="5">
        <v>242</v>
      </c>
      <c r="Q52" s="5">
        <v>273</v>
      </c>
      <c r="R52" s="5">
        <v>293</v>
      </c>
      <c r="S52" s="5">
        <v>307</v>
      </c>
      <c r="T52" s="5">
        <v>252</v>
      </c>
      <c r="U52" s="5">
        <v>267</v>
      </c>
      <c r="V52" s="5">
        <v>313</v>
      </c>
      <c r="W52" s="5">
        <v>321</v>
      </c>
      <c r="X52" s="5">
        <v>264</v>
      </c>
      <c r="Y52" s="5">
        <v>284</v>
      </c>
      <c r="Z52" s="5">
        <v>355</v>
      </c>
      <c r="AA52" s="5">
        <v>321</v>
      </c>
      <c r="AB52" s="5">
        <v>284</v>
      </c>
      <c r="AC52" s="5">
        <v>282</v>
      </c>
      <c r="AD52" s="5">
        <v>346</v>
      </c>
      <c r="AE52" s="5">
        <v>344</v>
      </c>
      <c r="AF52" s="5">
        <v>300</v>
      </c>
      <c r="AG52" s="5">
        <v>325</v>
      </c>
      <c r="AH52" s="5">
        <v>358</v>
      </c>
      <c r="AI52" s="5">
        <v>371</v>
      </c>
      <c r="AJ52" s="5">
        <v>335</v>
      </c>
      <c r="AK52" s="5">
        <v>395</v>
      </c>
      <c r="AL52" s="5">
        <v>398</v>
      </c>
      <c r="AM52" s="5">
        <v>328</v>
      </c>
      <c r="AN52" s="5">
        <v>288</v>
      </c>
      <c r="AO52" s="5">
        <v>342</v>
      </c>
      <c r="AP52" s="5">
        <v>383</v>
      </c>
      <c r="AQ52" s="5">
        <v>370</v>
      </c>
      <c r="AR52" s="5">
        <v>341</v>
      </c>
      <c r="AS52" s="5">
        <v>387</v>
      </c>
      <c r="AT52" s="5">
        <v>451</v>
      </c>
      <c r="AU52" s="5">
        <v>460</v>
      </c>
      <c r="AV52" s="5">
        <v>427</v>
      </c>
      <c r="AW52" s="5">
        <v>418</v>
      </c>
      <c r="AX52" s="5">
        <v>577</v>
      </c>
      <c r="AY52" s="5">
        <v>430</v>
      </c>
      <c r="AZ52" s="5">
        <v>349</v>
      </c>
      <c r="BA52" s="2">
        <v>404</v>
      </c>
      <c r="BB52" s="2">
        <v>527</v>
      </c>
      <c r="BC52" s="5">
        <f t="shared" si="2"/>
        <v>497</v>
      </c>
      <c r="BD52" s="5">
        <f t="shared" si="2"/>
        <v>412</v>
      </c>
      <c r="BE52" s="5">
        <f t="shared" si="2"/>
        <v>479</v>
      </c>
      <c r="BF52" s="5">
        <f>BF4</f>
        <v>568</v>
      </c>
      <c r="BG52" s="5">
        <f>BG4</f>
        <v>534</v>
      </c>
    </row>
    <row r="53" spans="1:59" x14ac:dyDescent="0.2">
      <c r="A53" s="2" t="s">
        <v>3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576</v>
      </c>
      <c r="K53" s="5">
        <v>789</v>
      </c>
      <c r="L53" s="5">
        <f>L6</f>
        <v>763</v>
      </c>
      <c r="M53" s="5"/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198</v>
      </c>
      <c r="AV53" s="5">
        <v>189</v>
      </c>
      <c r="AW53" s="5">
        <v>189</v>
      </c>
      <c r="AX53" s="5">
        <v>217</v>
      </c>
      <c r="AY53" s="5">
        <v>211</v>
      </c>
      <c r="AZ53" s="5">
        <v>185</v>
      </c>
      <c r="BA53" s="2">
        <v>176</v>
      </c>
      <c r="BB53" s="5">
        <v>194</v>
      </c>
      <c r="BC53" s="5">
        <f t="shared" ref="BC53:BE54" si="3">BC6</f>
        <v>195</v>
      </c>
      <c r="BD53" s="5">
        <f t="shared" si="3"/>
        <v>188</v>
      </c>
      <c r="BE53" s="5">
        <f t="shared" si="3"/>
        <v>185</v>
      </c>
      <c r="BF53" s="5">
        <f>BF6</f>
        <v>215</v>
      </c>
      <c r="BG53" s="5">
        <f>BG6</f>
        <v>206</v>
      </c>
    </row>
    <row r="54" spans="1:59" x14ac:dyDescent="0.2">
      <c r="A54" s="2" t="s">
        <v>15</v>
      </c>
      <c r="B54" s="5">
        <v>0</v>
      </c>
      <c r="C54" s="5">
        <v>222</v>
      </c>
      <c r="D54" s="5">
        <v>299</v>
      </c>
      <c r="E54" s="5">
        <v>317</v>
      </c>
      <c r="F54" s="5">
        <v>330</v>
      </c>
      <c r="G54" s="5">
        <v>359</v>
      </c>
      <c r="H54" s="5">
        <v>334</v>
      </c>
      <c r="I54" s="5">
        <v>467</v>
      </c>
      <c r="J54" s="5">
        <v>505</v>
      </c>
      <c r="K54" s="5">
        <v>551</v>
      </c>
      <c r="L54" s="5">
        <f>L7</f>
        <v>683</v>
      </c>
      <c r="M54" s="5"/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85</v>
      </c>
      <c r="T54" s="5">
        <v>70</v>
      </c>
      <c r="U54" s="5">
        <v>67</v>
      </c>
      <c r="V54" s="5">
        <v>66</v>
      </c>
      <c r="W54" s="5">
        <v>82</v>
      </c>
      <c r="X54" s="5">
        <v>72</v>
      </c>
      <c r="Y54" s="5">
        <v>78</v>
      </c>
      <c r="Z54" s="5">
        <v>72</v>
      </c>
      <c r="AA54" s="5">
        <v>91</v>
      </c>
      <c r="AB54" s="5">
        <v>62</v>
      </c>
      <c r="AC54" s="5">
        <v>91</v>
      </c>
      <c r="AD54" s="5">
        <v>82</v>
      </c>
      <c r="AE54" s="5">
        <v>84</v>
      </c>
      <c r="AF54" s="5">
        <v>70</v>
      </c>
      <c r="AG54" s="5">
        <v>94</v>
      </c>
      <c r="AH54" s="5">
        <v>95</v>
      </c>
      <c r="AI54" s="5">
        <v>82</v>
      </c>
      <c r="AJ54" s="5">
        <v>86</v>
      </c>
      <c r="AK54" s="5">
        <v>96</v>
      </c>
      <c r="AL54" s="5">
        <v>92</v>
      </c>
      <c r="AM54" s="5">
        <v>81</v>
      </c>
      <c r="AN54" s="5">
        <v>65</v>
      </c>
      <c r="AO54" s="5">
        <v>96</v>
      </c>
      <c r="AP54" s="5">
        <v>123</v>
      </c>
      <c r="AQ54" s="5">
        <v>116</v>
      </c>
      <c r="AR54" s="5">
        <v>109</v>
      </c>
      <c r="AS54" s="5">
        <v>119</v>
      </c>
      <c r="AT54" s="5">
        <v>147</v>
      </c>
      <c r="AU54" s="5">
        <v>107</v>
      </c>
      <c r="AV54" s="5">
        <v>117</v>
      </c>
      <c r="AW54" s="5">
        <v>135</v>
      </c>
      <c r="AX54" s="5">
        <v>175</v>
      </c>
      <c r="AY54" s="5">
        <v>130</v>
      </c>
      <c r="AZ54" s="5">
        <v>104</v>
      </c>
      <c r="BA54" s="2">
        <v>143</v>
      </c>
      <c r="BB54" s="5">
        <v>134</v>
      </c>
      <c r="BC54" s="5">
        <f t="shared" si="3"/>
        <v>157</v>
      </c>
      <c r="BD54" s="5">
        <f t="shared" si="3"/>
        <v>133</v>
      </c>
      <c r="BE54" s="5">
        <f t="shared" si="3"/>
        <v>258</v>
      </c>
      <c r="BF54" s="5">
        <f>BF7</f>
        <v>191</v>
      </c>
      <c r="BG54" s="5">
        <f>BG7</f>
        <v>170</v>
      </c>
    </row>
    <row r="55" spans="1:59" x14ac:dyDescent="0.2">
      <c r="A55" s="2" t="s">
        <v>16</v>
      </c>
      <c r="B55" s="5">
        <v>1344</v>
      </c>
      <c r="C55" s="5">
        <v>864</v>
      </c>
      <c r="D55" s="5">
        <v>939</v>
      </c>
      <c r="E55" s="5">
        <v>678</v>
      </c>
      <c r="F55" s="5">
        <v>1000</v>
      </c>
      <c r="G55" s="5">
        <v>1125</v>
      </c>
      <c r="H55" s="5">
        <v>934</v>
      </c>
      <c r="I55" s="5">
        <v>1160</v>
      </c>
      <c r="J55" s="5">
        <v>1072</v>
      </c>
      <c r="K55" s="5">
        <v>854</v>
      </c>
      <c r="L55" s="5">
        <f>L9</f>
        <v>1581</v>
      </c>
      <c r="M55" s="5"/>
      <c r="N55" s="5">
        <v>622</v>
      </c>
      <c r="O55" s="5">
        <v>560</v>
      </c>
      <c r="P55" s="5">
        <v>96</v>
      </c>
      <c r="Q55" s="5">
        <v>66</v>
      </c>
      <c r="R55" s="5">
        <v>138</v>
      </c>
      <c r="S55" s="5">
        <v>259</v>
      </c>
      <c r="T55" s="5">
        <v>206</v>
      </c>
      <c r="U55" s="5">
        <v>261</v>
      </c>
      <c r="V55" s="5">
        <v>238</v>
      </c>
      <c r="W55" s="5">
        <v>180</v>
      </c>
      <c r="X55" s="5">
        <v>275</v>
      </c>
      <c r="Y55" s="5">
        <v>247</v>
      </c>
      <c r="Z55" s="5">
        <v>265</v>
      </c>
      <c r="AA55" s="5">
        <v>141</v>
      </c>
      <c r="AB55" s="5">
        <v>122</v>
      </c>
      <c r="AC55" s="5">
        <v>151</v>
      </c>
      <c r="AD55" s="5">
        <v>192</v>
      </c>
      <c r="AE55" s="5">
        <v>85</v>
      </c>
      <c r="AF55" s="5">
        <v>272</v>
      </c>
      <c r="AG55" s="5">
        <v>451</v>
      </c>
      <c r="AH55" s="5">
        <v>201</v>
      </c>
      <c r="AI55" s="5">
        <v>210</v>
      </c>
      <c r="AJ55" s="5">
        <v>395</v>
      </c>
      <c r="AK55" s="5">
        <v>320</v>
      </c>
      <c r="AL55" s="5">
        <v>376</v>
      </c>
      <c r="AM55" s="5">
        <v>215</v>
      </c>
      <c r="AN55" s="5">
        <v>52</v>
      </c>
      <c r="AO55" s="5">
        <v>291</v>
      </c>
      <c r="AP55" s="5">
        <v>458</v>
      </c>
      <c r="AQ55" s="5">
        <v>320</v>
      </c>
      <c r="AR55" s="5">
        <v>145</v>
      </c>
      <c r="AS55" s="5">
        <v>237</v>
      </c>
      <c r="AT55" s="5">
        <v>327</v>
      </c>
      <c r="AU55" s="5">
        <v>254</v>
      </c>
      <c r="AV55" s="5">
        <v>211</v>
      </c>
      <c r="AW55" s="5">
        <v>280</v>
      </c>
      <c r="AX55" s="5">
        <v>212</v>
      </c>
      <c r="AY55" s="5">
        <v>277</v>
      </c>
      <c r="AZ55" s="5">
        <v>138</v>
      </c>
      <c r="BA55" s="2">
        <v>227</v>
      </c>
      <c r="BB55" s="5">
        <v>57</v>
      </c>
      <c r="BC55" s="5">
        <f t="shared" ref="BC55:BE56" si="4">BC9</f>
        <v>187</v>
      </c>
      <c r="BD55" s="5">
        <f t="shared" si="4"/>
        <v>172</v>
      </c>
      <c r="BE55" s="5">
        <f t="shared" si="4"/>
        <v>1165</v>
      </c>
      <c r="BF55" s="5">
        <f>BF9</f>
        <v>235</v>
      </c>
      <c r="BG55" s="5">
        <f>BG9</f>
        <v>240</v>
      </c>
    </row>
    <row r="56" spans="1:59" x14ac:dyDescent="0.2">
      <c r="A56" s="2" t="s">
        <v>17</v>
      </c>
      <c r="B56" s="5">
        <v>671</v>
      </c>
      <c r="C56" s="5">
        <v>673</v>
      </c>
      <c r="D56" s="5">
        <v>718</v>
      </c>
      <c r="E56" s="5">
        <v>1035</v>
      </c>
      <c r="F56" s="5">
        <v>1077</v>
      </c>
      <c r="G56" s="5">
        <v>1043</v>
      </c>
      <c r="H56" s="5">
        <v>1029</v>
      </c>
      <c r="I56" s="5">
        <v>1634</v>
      </c>
      <c r="J56" s="5">
        <v>1285</v>
      </c>
      <c r="K56" s="5">
        <v>1002</v>
      </c>
      <c r="L56" s="5">
        <f>L10</f>
        <v>897</v>
      </c>
      <c r="M56" s="5"/>
      <c r="N56" s="5">
        <v>212</v>
      </c>
      <c r="O56" s="5">
        <v>190</v>
      </c>
      <c r="P56" s="5">
        <v>128</v>
      </c>
      <c r="Q56" s="5">
        <v>142</v>
      </c>
      <c r="R56" s="5">
        <v>149</v>
      </c>
      <c r="S56" s="5">
        <v>129</v>
      </c>
      <c r="T56" s="5">
        <v>197</v>
      </c>
      <c r="U56" s="5">
        <v>199</v>
      </c>
      <c r="V56" s="5">
        <v>186</v>
      </c>
      <c r="W56" s="5">
        <v>109</v>
      </c>
      <c r="X56" s="5">
        <v>176</v>
      </c>
      <c r="Y56" s="5">
        <v>246</v>
      </c>
      <c r="Z56" s="5">
        <v>314</v>
      </c>
      <c r="AA56" s="5">
        <v>243</v>
      </c>
      <c r="AB56" s="5">
        <v>275</v>
      </c>
      <c r="AC56" s="5">
        <v>203</v>
      </c>
      <c r="AD56" s="5">
        <v>270</v>
      </c>
      <c r="AE56" s="5">
        <v>353</v>
      </c>
      <c r="AF56" s="5">
        <v>299</v>
      </c>
      <c r="AG56" s="5">
        <v>156</v>
      </c>
      <c r="AH56" s="5">
        <v>182</v>
      </c>
      <c r="AI56" s="5">
        <v>419</v>
      </c>
      <c r="AJ56" s="5">
        <v>243</v>
      </c>
      <c r="AK56" s="5">
        <v>199</v>
      </c>
      <c r="AL56" s="5">
        <v>321</v>
      </c>
      <c r="AM56" s="5">
        <v>201</v>
      </c>
      <c r="AN56" s="5">
        <v>295</v>
      </c>
      <c r="AO56" s="5">
        <v>211</v>
      </c>
      <c r="AP56" s="5">
        <v>349</v>
      </c>
      <c r="AQ56" s="5">
        <v>423</v>
      </c>
      <c r="AR56" s="5">
        <v>512</v>
      </c>
      <c r="AS56" s="5">
        <v>350</v>
      </c>
      <c r="AT56" s="5">
        <v>400</v>
      </c>
      <c r="AU56" s="5">
        <v>288</v>
      </c>
      <c r="AV56" s="5">
        <v>233</v>
      </c>
      <c r="AW56" s="5">
        <v>364</v>
      </c>
      <c r="AX56" s="5">
        <v>372</v>
      </c>
      <c r="AY56" s="5">
        <v>221</v>
      </c>
      <c r="AZ56" s="5">
        <v>205</v>
      </c>
      <c r="BA56" s="2">
        <v>204</v>
      </c>
      <c r="BB56" s="5">
        <v>138</v>
      </c>
      <c r="BC56" s="5">
        <f t="shared" si="4"/>
        <v>247</v>
      </c>
      <c r="BD56" s="5">
        <f t="shared" si="4"/>
        <v>136</v>
      </c>
      <c r="BE56" s="5">
        <f t="shared" si="4"/>
        <v>376</v>
      </c>
      <c r="BF56" s="5">
        <f>BF10</f>
        <v>123</v>
      </c>
      <c r="BG56" s="5">
        <f>BG10</f>
        <v>371</v>
      </c>
    </row>
    <row r="57" spans="1:59" x14ac:dyDescent="0.2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</row>
    <row r="58" spans="1:59" s="3" customFormat="1" x14ac:dyDescent="0.2">
      <c r="A58" s="3" t="s">
        <v>8</v>
      </c>
      <c r="B58" s="6">
        <v>2473</v>
      </c>
      <c r="C58" s="6">
        <v>2928</v>
      </c>
      <c r="D58" s="6">
        <v>2926</v>
      </c>
      <c r="E58" s="6">
        <v>3058</v>
      </c>
      <c r="F58" s="6">
        <v>3325</v>
      </c>
      <c r="G58" s="6">
        <v>3547</v>
      </c>
      <c r="H58" s="6">
        <v>3740</v>
      </c>
      <c r="I58" s="6">
        <v>3935</v>
      </c>
      <c r="J58" s="6">
        <v>5074</v>
      </c>
      <c r="K58" s="6">
        <v>5532</v>
      </c>
      <c r="L58" s="6">
        <f>L12</f>
        <v>5359</v>
      </c>
      <c r="M58" s="6"/>
      <c r="N58" s="6">
        <v>519</v>
      </c>
      <c r="O58" s="6">
        <v>588</v>
      </c>
      <c r="P58" s="6">
        <v>590</v>
      </c>
      <c r="Q58" s="6">
        <v>777</v>
      </c>
      <c r="R58" s="6">
        <v>561</v>
      </c>
      <c r="S58" s="6">
        <v>779</v>
      </c>
      <c r="T58" s="6">
        <v>734</v>
      </c>
      <c r="U58" s="6">
        <v>854</v>
      </c>
      <c r="V58" s="6">
        <v>652</v>
      </c>
      <c r="W58" s="6">
        <v>804</v>
      </c>
      <c r="X58" s="6">
        <v>685</v>
      </c>
      <c r="Y58" s="6">
        <v>785</v>
      </c>
      <c r="Z58" s="6">
        <v>645</v>
      </c>
      <c r="AA58" s="6">
        <v>732</v>
      </c>
      <c r="AB58" s="6">
        <v>715</v>
      </c>
      <c r="AC58" s="6">
        <v>967</v>
      </c>
      <c r="AD58" s="6">
        <v>732</v>
      </c>
      <c r="AE58" s="6">
        <v>844</v>
      </c>
      <c r="AF58" s="6">
        <v>765</v>
      </c>
      <c r="AG58" s="6">
        <v>984</v>
      </c>
      <c r="AH58" s="6">
        <v>686</v>
      </c>
      <c r="AI58" s="6">
        <v>901</v>
      </c>
      <c r="AJ58" s="6">
        <v>857</v>
      </c>
      <c r="AK58" s="6">
        <v>1103</v>
      </c>
      <c r="AL58" s="6">
        <v>821</v>
      </c>
      <c r="AM58" s="6">
        <v>919</v>
      </c>
      <c r="AN58" s="6">
        <v>832</v>
      </c>
      <c r="AO58" s="6">
        <v>1167</v>
      </c>
      <c r="AP58" s="6">
        <v>858</v>
      </c>
      <c r="AQ58" s="6">
        <v>943</v>
      </c>
      <c r="AR58" s="6">
        <v>935</v>
      </c>
      <c r="AS58" s="6">
        <v>1199</v>
      </c>
      <c r="AT58" s="6">
        <v>960</v>
      </c>
      <c r="AU58" s="6">
        <v>1286</v>
      </c>
      <c r="AV58" s="6">
        <v>1288</v>
      </c>
      <c r="AW58" s="6">
        <v>1540</v>
      </c>
      <c r="AX58" s="6">
        <v>1321</v>
      </c>
      <c r="AY58" s="6">
        <v>1417</v>
      </c>
      <c r="AZ58" s="6">
        <v>1295</v>
      </c>
      <c r="BA58" s="6">
        <v>1499</v>
      </c>
      <c r="BB58" s="6">
        <v>1212</v>
      </c>
      <c r="BC58" s="6">
        <f t="shared" ref="BC58:BE59" si="5">BC12</f>
        <v>1324</v>
      </c>
      <c r="BD58" s="6">
        <f t="shared" si="5"/>
        <v>1295</v>
      </c>
      <c r="BE58" s="6">
        <f t="shared" si="5"/>
        <v>1528</v>
      </c>
      <c r="BF58" s="6">
        <f>BF12</f>
        <v>1184</v>
      </c>
      <c r="BG58" s="6">
        <f>BG12</f>
        <v>1241</v>
      </c>
    </row>
    <row r="59" spans="1:59" x14ac:dyDescent="0.2">
      <c r="A59" s="2" t="s">
        <v>1</v>
      </c>
      <c r="B59" s="5">
        <v>989</v>
      </c>
      <c r="C59" s="5">
        <v>1128</v>
      </c>
      <c r="D59" s="5">
        <v>1163</v>
      </c>
      <c r="E59" s="5">
        <v>1178</v>
      </c>
      <c r="F59" s="5">
        <v>1219</v>
      </c>
      <c r="G59" s="5">
        <v>1374</v>
      </c>
      <c r="H59" s="5">
        <v>1327</v>
      </c>
      <c r="I59" s="5">
        <v>1360</v>
      </c>
      <c r="J59" s="5">
        <v>1606</v>
      </c>
      <c r="K59" s="5">
        <v>1784</v>
      </c>
      <c r="L59" s="5">
        <f>L13</f>
        <v>1900</v>
      </c>
      <c r="M59" s="5"/>
      <c r="N59" s="5">
        <v>224</v>
      </c>
      <c r="O59" s="5">
        <v>251</v>
      </c>
      <c r="P59" s="5">
        <v>235</v>
      </c>
      <c r="Q59" s="5">
        <v>278</v>
      </c>
      <c r="R59" s="5">
        <v>242</v>
      </c>
      <c r="S59" s="5">
        <v>304</v>
      </c>
      <c r="T59" s="5">
        <v>268</v>
      </c>
      <c r="U59" s="5">
        <v>314</v>
      </c>
      <c r="V59" s="5">
        <v>257</v>
      </c>
      <c r="W59" s="5">
        <v>304</v>
      </c>
      <c r="X59" s="5">
        <v>286</v>
      </c>
      <c r="Y59" s="5">
        <v>316</v>
      </c>
      <c r="Z59" s="5">
        <v>252</v>
      </c>
      <c r="AA59" s="5">
        <v>302</v>
      </c>
      <c r="AB59" s="5">
        <v>284</v>
      </c>
      <c r="AC59" s="5">
        <v>340</v>
      </c>
      <c r="AD59" s="5">
        <v>247</v>
      </c>
      <c r="AE59" s="5">
        <v>325</v>
      </c>
      <c r="AF59" s="5">
        <v>282</v>
      </c>
      <c r="AG59" s="5">
        <v>366</v>
      </c>
      <c r="AH59" s="5">
        <v>276</v>
      </c>
      <c r="AI59" s="5">
        <v>361</v>
      </c>
      <c r="AJ59" s="5">
        <v>336</v>
      </c>
      <c r="AK59" s="5">
        <v>400</v>
      </c>
      <c r="AL59" s="5">
        <v>295</v>
      </c>
      <c r="AM59" s="5">
        <v>322</v>
      </c>
      <c r="AN59" s="5">
        <v>307</v>
      </c>
      <c r="AO59" s="5">
        <v>402</v>
      </c>
      <c r="AP59" s="5">
        <v>288</v>
      </c>
      <c r="AQ59" s="5">
        <v>337</v>
      </c>
      <c r="AR59" s="5">
        <v>322</v>
      </c>
      <c r="AS59" s="5">
        <v>413</v>
      </c>
      <c r="AT59" s="5">
        <v>317</v>
      </c>
      <c r="AU59" s="5">
        <v>403</v>
      </c>
      <c r="AV59" s="2">
        <v>381</v>
      </c>
      <c r="AW59" s="2">
        <v>505</v>
      </c>
      <c r="AX59" s="2">
        <v>389</v>
      </c>
      <c r="AY59" s="2">
        <v>457</v>
      </c>
      <c r="AZ59" s="2">
        <v>429</v>
      </c>
      <c r="BA59" s="2">
        <v>508</v>
      </c>
      <c r="BB59" s="2">
        <v>406</v>
      </c>
      <c r="BC59" s="5">
        <f t="shared" si="5"/>
        <v>473</v>
      </c>
      <c r="BD59" s="5">
        <f t="shared" si="5"/>
        <v>453</v>
      </c>
      <c r="BE59" s="5">
        <f t="shared" si="5"/>
        <v>567</v>
      </c>
      <c r="BF59" s="5">
        <f>BF13</f>
        <v>433</v>
      </c>
      <c r="BG59" s="5">
        <f>BG13</f>
        <v>460</v>
      </c>
    </row>
    <row r="60" spans="1:59" x14ac:dyDescent="0.2">
      <c r="A60" s="2" t="s">
        <v>3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551</v>
      </c>
      <c r="K60" s="5">
        <v>777</v>
      </c>
      <c r="L60" s="5">
        <f>L15</f>
        <v>791</v>
      </c>
      <c r="M60" s="5"/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177</v>
      </c>
      <c r="AV60" s="5">
        <v>183</v>
      </c>
      <c r="AW60" s="5">
        <v>191</v>
      </c>
      <c r="AX60" s="5">
        <v>188</v>
      </c>
      <c r="AY60" s="5">
        <v>202</v>
      </c>
      <c r="AZ60" s="5">
        <v>192</v>
      </c>
      <c r="BA60" s="2">
        <v>196</v>
      </c>
      <c r="BB60" s="5">
        <v>188</v>
      </c>
      <c r="BC60" s="5">
        <f>BC6</f>
        <v>195</v>
      </c>
      <c r="BD60" s="5">
        <f t="shared" ref="BD60:BG61" si="6">BD15</f>
        <v>196</v>
      </c>
      <c r="BE60" s="5">
        <f t="shared" si="6"/>
        <v>206</v>
      </c>
      <c r="BF60" s="5">
        <f t="shared" si="6"/>
        <v>192</v>
      </c>
      <c r="BG60" s="5">
        <f t="shared" si="6"/>
        <v>196</v>
      </c>
    </row>
    <row r="61" spans="1:59" x14ac:dyDescent="0.2">
      <c r="A61" s="2" t="s">
        <v>15</v>
      </c>
      <c r="B61" s="5">
        <v>0</v>
      </c>
      <c r="C61" s="5">
        <v>229</v>
      </c>
      <c r="D61" s="5">
        <v>290</v>
      </c>
      <c r="E61" s="5">
        <v>296</v>
      </c>
      <c r="F61" s="5">
        <v>306</v>
      </c>
      <c r="G61" s="5">
        <v>341</v>
      </c>
      <c r="H61" s="5">
        <v>335</v>
      </c>
      <c r="I61" s="5">
        <v>412</v>
      </c>
      <c r="J61" s="5">
        <v>489</v>
      </c>
      <c r="K61" s="5">
        <v>551</v>
      </c>
      <c r="L61" s="5">
        <f>L16</f>
        <v>646</v>
      </c>
      <c r="M61" s="5"/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68</v>
      </c>
      <c r="T61" s="5">
        <v>66</v>
      </c>
      <c r="U61" s="5">
        <v>95</v>
      </c>
      <c r="V61" s="5">
        <v>58</v>
      </c>
      <c r="W61" s="5">
        <v>73</v>
      </c>
      <c r="X61" s="5">
        <v>65</v>
      </c>
      <c r="Y61" s="5">
        <v>94</v>
      </c>
      <c r="Z61" s="5">
        <v>59</v>
      </c>
      <c r="AA61" s="5">
        <v>73</v>
      </c>
      <c r="AB61" s="5">
        <v>60</v>
      </c>
      <c r="AC61" s="5">
        <v>104</v>
      </c>
      <c r="AD61" s="5">
        <v>59</v>
      </c>
      <c r="AE61" s="5">
        <v>76</v>
      </c>
      <c r="AF61" s="5">
        <v>64</v>
      </c>
      <c r="AG61" s="5">
        <v>106</v>
      </c>
      <c r="AH61" s="5">
        <v>64</v>
      </c>
      <c r="AI61" s="5">
        <v>82</v>
      </c>
      <c r="AJ61" s="5">
        <v>75</v>
      </c>
      <c r="AK61" s="5">
        <v>120</v>
      </c>
      <c r="AL61" s="5">
        <v>69</v>
      </c>
      <c r="AM61" s="5">
        <v>77</v>
      </c>
      <c r="AN61" s="5">
        <v>72</v>
      </c>
      <c r="AO61" s="5">
        <v>117</v>
      </c>
      <c r="AP61" s="5">
        <v>67</v>
      </c>
      <c r="AQ61" s="5">
        <v>94</v>
      </c>
      <c r="AR61" s="5">
        <v>91</v>
      </c>
      <c r="AS61" s="5">
        <v>160</v>
      </c>
      <c r="AT61" s="5">
        <v>88</v>
      </c>
      <c r="AU61" s="5">
        <v>115</v>
      </c>
      <c r="AV61" s="2">
        <v>114</v>
      </c>
      <c r="AW61" s="2">
        <v>172</v>
      </c>
      <c r="AX61" s="2">
        <v>116</v>
      </c>
      <c r="AY61" s="2">
        <v>136</v>
      </c>
      <c r="AZ61" s="5">
        <v>120</v>
      </c>
      <c r="BA61" s="2">
        <v>180</v>
      </c>
      <c r="BB61" s="5">
        <v>121</v>
      </c>
      <c r="BC61" s="5">
        <f>BC7</f>
        <v>157</v>
      </c>
      <c r="BD61" s="5">
        <f t="shared" si="6"/>
        <v>158</v>
      </c>
      <c r="BE61" s="5">
        <f t="shared" si="6"/>
        <v>217</v>
      </c>
      <c r="BF61" s="5">
        <f t="shared" si="6"/>
        <v>147</v>
      </c>
      <c r="BG61" s="5">
        <f t="shared" si="6"/>
        <v>176</v>
      </c>
    </row>
    <row r="62" spans="1:59" x14ac:dyDescent="0.2">
      <c r="A62" s="2" t="s">
        <v>16</v>
      </c>
      <c r="B62" s="5">
        <v>956</v>
      </c>
      <c r="C62" s="5">
        <v>913</v>
      </c>
      <c r="D62" s="5">
        <v>826</v>
      </c>
      <c r="E62" s="5">
        <v>800</v>
      </c>
      <c r="F62" s="5">
        <v>863</v>
      </c>
      <c r="G62" s="5">
        <v>919</v>
      </c>
      <c r="H62" s="5">
        <v>1003</v>
      </c>
      <c r="I62" s="5">
        <v>1022</v>
      </c>
      <c r="J62" s="5">
        <v>1081</v>
      </c>
      <c r="K62" s="5">
        <v>1067</v>
      </c>
      <c r="L62" s="5">
        <f>L18</f>
        <v>870</v>
      </c>
      <c r="M62" s="5"/>
      <c r="N62" s="5">
        <v>181</v>
      </c>
      <c r="O62" s="5">
        <v>229</v>
      </c>
      <c r="P62" s="5">
        <v>234</v>
      </c>
      <c r="Q62" s="5">
        <v>312</v>
      </c>
      <c r="R62" s="5">
        <v>222</v>
      </c>
      <c r="S62" s="5">
        <v>231</v>
      </c>
      <c r="T62" s="5">
        <v>215</v>
      </c>
      <c r="U62" s="5">
        <v>245</v>
      </c>
      <c r="V62" s="5">
        <v>181</v>
      </c>
      <c r="W62" s="5">
        <v>262</v>
      </c>
      <c r="X62" s="5">
        <v>196</v>
      </c>
      <c r="Y62" s="5">
        <v>187</v>
      </c>
      <c r="Z62" s="5">
        <v>189</v>
      </c>
      <c r="AA62" s="5">
        <v>192</v>
      </c>
      <c r="AB62" s="5">
        <v>200</v>
      </c>
      <c r="AC62" s="5">
        <v>219</v>
      </c>
      <c r="AD62" s="5">
        <v>203</v>
      </c>
      <c r="AE62" s="5">
        <v>205</v>
      </c>
      <c r="AF62" s="5">
        <v>223</v>
      </c>
      <c r="AG62" s="5">
        <v>232</v>
      </c>
      <c r="AH62" s="5">
        <v>160</v>
      </c>
      <c r="AI62" s="5">
        <v>212</v>
      </c>
      <c r="AJ62" s="5">
        <v>231</v>
      </c>
      <c r="AK62" s="5">
        <v>315</v>
      </c>
      <c r="AL62" s="5">
        <v>240</v>
      </c>
      <c r="AM62" s="5">
        <v>265</v>
      </c>
      <c r="AN62" s="5">
        <v>211</v>
      </c>
      <c r="AO62" s="5">
        <v>286</v>
      </c>
      <c r="AP62" s="5">
        <v>227</v>
      </c>
      <c r="AQ62" s="5">
        <v>236</v>
      </c>
      <c r="AR62" s="5">
        <v>257</v>
      </c>
      <c r="AS62" s="5">
        <v>302</v>
      </c>
      <c r="AT62" s="5">
        <v>276</v>
      </c>
      <c r="AU62" s="5">
        <v>266</v>
      </c>
      <c r="AV62" s="2">
        <v>256</v>
      </c>
      <c r="AW62" s="2">
        <v>284</v>
      </c>
      <c r="AX62" s="2">
        <v>286</v>
      </c>
      <c r="AY62" s="2">
        <v>263</v>
      </c>
      <c r="AZ62" s="2">
        <v>250</v>
      </c>
      <c r="BA62" s="2">
        <v>268</v>
      </c>
      <c r="BB62" s="5">
        <v>225</v>
      </c>
      <c r="BC62" s="2">
        <f t="shared" ref="BC62:BG63" si="7">BC18</f>
        <v>221</v>
      </c>
      <c r="BD62" s="2">
        <f t="shared" si="7"/>
        <v>203</v>
      </c>
      <c r="BE62" s="2">
        <f t="shared" si="7"/>
        <v>221</v>
      </c>
      <c r="BF62" s="2">
        <f t="shared" si="7"/>
        <v>178</v>
      </c>
      <c r="BG62" s="2">
        <f t="shared" si="7"/>
        <v>228</v>
      </c>
    </row>
    <row r="63" spans="1:59" x14ac:dyDescent="0.2">
      <c r="A63" s="2" t="s">
        <v>17</v>
      </c>
      <c r="B63" s="5">
        <v>528</v>
      </c>
      <c r="C63" s="5">
        <v>659</v>
      </c>
      <c r="D63" s="5">
        <v>647</v>
      </c>
      <c r="E63" s="5">
        <v>784</v>
      </c>
      <c r="F63" s="5">
        <v>937</v>
      </c>
      <c r="G63" s="5">
        <v>913</v>
      </c>
      <c r="H63" s="5">
        <v>1076</v>
      </c>
      <c r="I63" s="5">
        <v>1141</v>
      </c>
      <c r="J63" s="5">
        <v>1347</v>
      </c>
      <c r="K63" s="5">
        <v>1353</v>
      </c>
      <c r="L63" s="5">
        <f>L19</f>
        <v>1152</v>
      </c>
      <c r="M63" s="5"/>
      <c r="N63" s="5">
        <v>114</v>
      </c>
      <c r="O63" s="5">
        <v>108</v>
      </c>
      <c r="P63" s="5">
        <v>120</v>
      </c>
      <c r="Q63" s="5">
        <v>186</v>
      </c>
      <c r="R63" s="5">
        <v>97</v>
      </c>
      <c r="S63" s="5">
        <v>177</v>
      </c>
      <c r="T63" s="5">
        <v>185</v>
      </c>
      <c r="U63" s="5">
        <v>200</v>
      </c>
      <c r="V63" s="5">
        <v>157</v>
      </c>
      <c r="W63" s="5">
        <v>165</v>
      </c>
      <c r="X63" s="5">
        <v>138</v>
      </c>
      <c r="Y63" s="5">
        <v>188</v>
      </c>
      <c r="Z63" s="5">
        <v>144</v>
      </c>
      <c r="AA63" s="5">
        <v>165</v>
      </c>
      <c r="AB63" s="5">
        <v>170</v>
      </c>
      <c r="AC63" s="5">
        <v>304</v>
      </c>
      <c r="AD63" s="5">
        <v>223</v>
      </c>
      <c r="AE63" s="5">
        <v>237</v>
      </c>
      <c r="AF63" s="5">
        <v>196</v>
      </c>
      <c r="AG63" s="5">
        <v>280</v>
      </c>
      <c r="AH63" s="5">
        <v>186</v>
      </c>
      <c r="AI63" s="5">
        <v>246</v>
      </c>
      <c r="AJ63" s="5">
        <v>214</v>
      </c>
      <c r="AK63" s="5">
        <v>267</v>
      </c>
      <c r="AL63" s="5">
        <v>217</v>
      </c>
      <c r="AM63" s="5">
        <v>255</v>
      </c>
      <c r="AN63" s="5">
        <v>242</v>
      </c>
      <c r="AO63" s="5">
        <v>362</v>
      </c>
      <c r="AP63" s="5">
        <v>275</v>
      </c>
      <c r="AQ63" s="5">
        <v>277</v>
      </c>
      <c r="AR63" s="5">
        <v>265</v>
      </c>
      <c r="AS63" s="5">
        <v>324</v>
      </c>
      <c r="AT63" s="5">
        <v>279</v>
      </c>
      <c r="AU63" s="5">
        <v>325</v>
      </c>
      <c r="AV63" s="2">
        <v>355</v>
      </c>
      <c r="AW63" s="2">
        <v>388</v>
      </c>
      <c r="AX63" s="2">
        <v>342</v>
      </c>
      <c r="AY63" s="2">
        <v>360</v>
      </c>
      <c r="AZ63" s="2">
        <v>304</v>
      </c>
      <c r="BA63" s="2">
        <v>347</v>
      </c>
      <c r="BB63" s="5">
        <v>272</v>
      </c>
      <c r="BC63" s="2">
        <f t="shared" si="7"/>
        <v>279</v>
      </c>
      <c r="BD63" s="2">
        <f t="shared" si="7"/>
        <v>285</v>
      </c>
      <c r="BE63" s="2">
        <f t="shared" si="7"/>
        <v>317</v>
      </c>
      <c r="BF63" s="2">
        <f t="shared" si="7"/>
        <v>235</v>
      </c>
      <c r="BG63" s="2">
        <f t="shared" si="7"/>
        <v>181</v>
      </c>
    </row>
    <row r="66" spans="1:107" ht="24" x14ac:dyDescent="0.2">
      <c r="A66" s="38" t="s">
        <v>119</v>
      </c>
      <c r="B66" s="1">
        <v>2014</v>
      </c>
      <c r="C66" s="1">
        <v>2015</v>
      </c>
      <c r="D66" s="1">
        <v>2016</v>
      </c>
      <c r="E66" s="1">
        <v>2017</v>
      </c>
      <c r="F66" s="1">
        <v>2018</v>
      </c>
      <c r="G66" s="1">
        <v>2019</v>
      </c>
      <c r="H66" s="1">
        <v>2020</v>
      </c>
      <c r="I66" s="1">
        <v>2021</v>
      </c>
      <c r="J66" s="1">
        <v>2022</v>
      </c>
      <c r="K66" s="1">
        <v>2023</v>
      </c>
      <c r="L66" s="1">
        <v>2024</v>
      </c>
      <c r="N66" s="13" t="s">
        <v>50</v>
      </c>
      <c r="O66" s="13" t="s">
        <v>51</v>
      </c>
      <c r="P66" s="13" t="s">
        <v>52</v>
      </c>
      <c r="Q66" s="13" t="s">
        <v>53</v>
      </c>
      <c r="R66" s="13" t="s">
        <v>54</v>
      </c>
      <c r="S66" s="13" t="s">
        <v>55</v>
      </c>
      <c r="T66" s="13" t="s">
        <v>56</v>
      </c>
      <c r="U66" s="13" t="s">
        <v>57</v>
      </c>
      <c r="V66" s="13" t="s">
        <v>58</v>
      </c>
      <c r="W66" s="13" t="s">
        <v>59</v>
      </c>
      <c r="X66" s="13" t="s">
        <v>60</v>
      </c>
      <c r="Y66" s="13" t="s">
        <v>61</v>
      </c>
      <c r="Z66" s="13" t="s">
        <v>62</v>
      </c>
      <c r="AA66" s="13" t="s">
        <v>63</v>
      </c>
      <c r="AB66" s="13" t="s">
        <v>64</v>
      </c>
      <c r="AC66" s="13" t="s">
        <v>65</v>
      </c>
      <c r="AD66" s="13" t="s">
        <v>66</v>
      </c>
      <c r="AE66" s="13" t="s">
        <v>67</v>
      </c>
      <c r="AF66" s="13" t="s">
        <v>68</v>
      </c>
      <c r="AG66" s="13" t="s">
        <v>69</v>
      </c>
      <c r="AH66" s="13" t="s">
        <v>70</v>
      </c>
      <c r="AI66" s="13" t="s">
        <v>71</v>
      </c>
      <c r="AJ66" s="13" t="s">
        <v>72</v>
      </c>
      <c r="AK66" s="13" t="s">
        <v>73</v>
      </c>
      <c r="AL66" s="13" t="s">
        <v>74</v>
      </c>
      <c r="AM66" s="13" t="s">
        <v>75</v>
      </c>
      <c r="AN66" s="13" t="s">
        <v>76</v>
      </c>
      <c r="AO66" s="13" t="s">
        <v>77</v>
      </c>
      <c r="AP66" s="13" t="s">
        <v>78</v>
      </c>
      <c r="AQ66" s="13" t="s">
        <v>79</v>
      </c>
      <c r="AR66" s="13" t="s">
        <v>80</v>
      </c>
      <c r="AS66" s="13" t="s">
        <v>81</v>
      </c>
      <c r="AT66" s="13" t="s">
        <v>82</v>
      </c>
      <c r="AU66" s="13" t="s">
        <v>83</v>
      </c>
      <c r="AV66" s="14" t="s">
        <v>84</v>
      </c>
      <c r="AW66" s="15" t="s">
        <v>85</v>
      </c>
      <c r="AX66" s="13" t="s">
        <v>86</v>
      </c>
      <c r="AY66" s="13" t="s">
        <v>87</v>
      </c>
      <c r="AZ66" s="13" t="s">
        <v>88</v>
      </c>
      <c r="BA66" s="14" t="s">
        <v>89</v>
      </c>
      <c r="BB66" s="13" t="s">
        <v>90</v>
      </c>
      <c r="BC66" s="13" t="s">
        <v>91</v>
      </c>
      <c r="BD66" s="13" t="s">
        <v>92</v>
      </c>
      <c r="BE66" s="13" t="s">
        <v>93</v>
      </c>
      <c r="BF66" s="13" t="s">
        <v>94</v>
      </c>
      <c r="BG66" s="13" t="s">
        <v>95</v>
      </c>
    </row>
    <row r="67" spans="1:107" x14ac:dyDescent="0.2">
      <c r="A67" s="3" t="s">
        <v>18</v>
      </c>
    </row>
    <row r="68" spans="1:107" x14ac:dyDescent="0.2">
      <c r="A68" s="2" t="s">
        <v>8</v>
      </c>
      <c r="B68" s="5">
        <v>2473</v>
      </c>
      <c r="C68" s="5">
        <v>2928</v>
      </c>
      <c r="D68" s="5">
        <v>2926</v>
      </c>
      <c r="E68" s="5">
        <v>3058</v>
      </c>
      <c r="F68" s="5">
        <v>3325</v>
      </c>
      <c r="G68" s="5">
        <v>3547</v>
      </c>
      <c r="H68" s="5">
        <v>3740</v>
      </c>
      <c r="I68" s="5">
        <v>3935</v>
      </c>
      <c r="J68" s="5">
        <v>5074</v>
      </c>
      <c r="K68" s="5">
        <v>5532</v>
      </c>
      <c r="L68" s="5">
        <v>5359</v>
      </c>
      <c r="M68" s="5"/>
      <c r="N68" s="5">
        <v>519</v>
      </c>
      <c r="O68" s="5">
        <v>588</v>
      </c>
      <c r="P68" s="5">
        <v>590</v>
      </c>
      <c r="Q68" s="5">
        <v>777</v>
      </c>
      <c r="R68" s="5">
        <v>561</v>
      </c>
      <c r="S68" s="5">
        <v>779</v>
      </c>
      <c r="T68" s="5">
        <v>734</v>
      </c>
      <c r="U68" s="5">
        <v>854</v>
      </c>
      <c r="V68" s="5">
        <v>652</v>
      </c>
      <c r="W68" s="5">
        <v>804</v>
      </c>
      <c r="X68" s="5">
        <v>685</v>
      </c>
      <c r="Y68" s="5">
        <v>785</v>
      </c>
      <c r="Z68" s="5">
        <v>645</v>
      </c>
      <c r="AA68" s="5">
        <v>732</v>
      </c>
      <c r="AB68" s="5">
        <v>715</v>
      </c>
      <c r="AC68" s="5">
        <v>967</v>
      </c>
      <c r="AD68" s="5">
        <v>732</v>
      </c>
      <c r="AE68" s="5">
        <v>844</v>
      </c>
      <c r="AF68" s="5">
        <v>765</v>
      </c>
      <c r="AG68" s="5">
        <v>984</v>
      </c>
      <c r="AH68" s="5">
        <v>686</v>
      </c>
      <c r="AI68" s="5">
        <v>901</v>
      </c>
      <c r="AJ68" s="5">
        <v>857</v>
      </c>
      <c r="AK68" s="5">
        <v>1103</v>
      </c>
      <c r="AL68" s="5">
        <v>821</v>
      </c>
      <c r="AM68" s="5">
        <v>919</v>
      </c>
      <c r="AN68" s="5">
        <v>832</v>
      </c>
      <c r="AO68" s="5">
        <v>1167</v>
      </c>
      <c r="AP68" s="5">
        <v>858</v>
      </c>
      <c r="AQ68" s="5">
        <v>943</v>
      </c>
      <c r="AR68" s="5">
        <v>935</v>
      </c>
      <c r="AS68" s="5">
        <v>1199</v>
      </c>
      <c r="AT68" s="5">
        <v>960</v>
      </c>
      <c r="AU68" s="5">
        <v>1286</v>
      </c>
      <c r="AV68" s="5">
        <v>1288</v>
      </c>
      <c r="AW68" s="5">
        <v>1540</v>
      </c>
      <c r="AX68" s="5">
        <v>1321</v>
      </c>
      <c r="AY68" s="5">
        <v>1417</v>
      </c>
      <c r="AZ68" s="5">
        <v>1295</v>
      </c>
      <c r="BA68" s="5">
        <v>1499</v>
      </c>
      <c r="BB68" s="5">
        <v>1212</v>
      </c>
      <c r="BC68" s="5">
        <v>1324</v>
      </c>
      <c r="BD68" s="5">
        <f>BD58</f>
        <v>1295</v>
      </c>
      <c r="BE68" s="5">
        <f>BE58</f>
        <v>1528</v>
      </c>
      <c r="BF68" s="5">
        <v>1184</v>
      </c>
      <c r="BG68" s="5">
        <v>1241</v>
      </c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</row>
    <row r="69" spans="1:107" x14ac:dyDescent="0.2">
      <c r="A69" s="2" t="s">
        <v>19</v>
      </c>
      <c r="B69" s="5">
        <v>-2004</v>
      </c>
      <c r="C69" s="5">
        <v>-2291</v>
      </c>
      <c r="D69" s="5">
        <v>-2259</v>
      </c>
      <c r="E69" s="5">
        <v>-2362</v>
      </c>
      <c r="F69" s="5">
        <v>-2561</v>
      </c>
      <c r="G69" s="5">
        <v>-2688</v>
      </c>
      <c r="H69" s="5">
        <v>-2844</v>
      </c>
      <c r="I69" s="5">
        <v>-2943</v>
      </c>
      <c r="J69" s="5">
        <v>-3857</v>
      </c>
      <c r="K69" s="5">
        <v>-4136</v>
      </c>
      <c r="L69" s="5">
        <v>-3878</v>
      </c>
      <c r="M69" s="5"/>
      <c r="N69" s="5">
        <v>-422</v>
      </c>
      <c r="O69" s="5">
        <v>-475</v>
      </c>
      <c r="P69" s="5">
        <v>-474</v>
      </c>
      <c r="Q69" s="5">
        <v>-633</v>
      </c>
      <c r="R69" s="5">
        <v>-448</v>
      </c>
      <c r="S69" s="5">
        <v>-599</v>
      </c>
      <c r="T69" s="5">
        <v>-580</v>
      </c>
      <c r="U69" s="5">
        <v>-664</v>
      </c>
      <c r="V69" s="5">
        <v>-502</v>
      </c>
      <c r="W69" s="5">
        <v>-621</v>
      </c>
      <c r="X69" s="5">
        <v>-528</v>
      </c>
      <c r="Y69" s="5">
        <v>-607</v>
      </c>
      <c r="Z69" s="5">
        <v>-489</v>
      </c>
      <c r="AA69" s="5">
        <v>-559</v>
      </c>
      <c r="AB69" s="5">
        <v>-553</v>
      </c>
      <c r="AC69" s="5">
        <v>-761</v>
      </c>
      <c r="AD69" s="5">
        <v>-584</v>
      </c>
      <c r="AE69" s="5">
        <v>-653</v>
      </c>
      <c r="AF69" s="5">
        <v>-588</v>
      </c>
      <c r="AG69" s="5">
        <v>-736</v>
      </c>
      <c r="AH69" s="5">
        <v>-511</v>
      </c>
      <c r="AI69" s="5">
        <v>-690</v>
      </c>
      <c r="AJ69" s="5">
        <v>-647</v>
      </c>
      <c r="AK69" s="5">
        <v>-840</v>
      </c>
      <c r="AL69" s="5">
        <v>-617</v>
      </c>
      <c r="AM69" s="5">
        <v>-709</v>
      </c>
      <c r="AN69" s="5">
        <v>-624</v>
      </c>
      <c r="AO69" s="5">
        <v>-894</v>
      </c>
      <c r="AP69" s="5">
        <v>-644</v>
      </c>
      <c r="AQ69" s="5">
        <v>-701</v>
      </c>
      <c r="AR69" s="5">
        <v>-699</v>
      </c>
      <c r="AS69" s="5">
        <v>-899</v>
      </c>
      <c r="AT69" s="5">
        <v>-743</v>
      </c>
      <c r="AU69" s="5">
        <v>-977</v>
      </c>
      <c r="AV69" s="5">
        <v>-981</v>
      </c>
      <c r="AW69" s="5">
        <v>-1156</v>
      </c>
      <c r="AX69" s="5">
        <v>-995</v>
      </c>
      <c r="AY69" s="5">
        <v>-1053</v>
      </c>
      <c r="AZ69" s="5">
        <v>-963</v>
      </c>
      <c r="BA69" s="5">
        <v>-1125</v>
      </c>
      <c r="BB69" s="5">
        <v>-876</v>
      </c>
      <c r="BC69" s="5">
        <v>-961</v>
      </c>
      <c r="BD69" s="5">
        <v>-931</v>
      </c>
      <c r="BE69" s="5">
        <v>-1109</v>
      </c>
      <c r="BF69" s="5">
        <v>-843</v>
      </c>
      <c r="BG69" s="5">
        <v>-890</v>
      </c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</row>
    <row r="70" spans="1:107" x14ac:dyDescent="0.2">
      <c r="A70" s="2" t="s">
        <v>20</v>
      </c>
      <c r="B70" s="5">
        <v>469</v>
      </c>
      <c r="C70" s="5">
        <v>637</v>
      </c>
      <c r="D70" s="5">
        <v>667</v>
      </c>
      <c r="E70" s="5">
        <v>696</v>
      </c>
      <c r="F70" s="5">
        <v>764</v>
      </c>
      <c r="G70" s="5">
        <v>859</v>
      </c>
      <c r="H70" s="5">
        <v>896</v>
      </c>
      <c r="I70" s="5">
        <v>992</v>
      </c>
      <c r="J70" s="5">
        <v>1217</v>
      </c>
      <c r="K70" s="5">
        <v>1396</v>
      </c>
      <c r="L70" s="5">
        <v>1481</v>
      </c>
      <c r="M70" s="5"/>
      <c r="N70" s="5">
        <v>97</v>
      </c>
      <c r="O70" s="5">
        <v>113</v>
      </c>
      <c r="P70" s="5">
        <v>116</v>
      </c>
      <c r="Q70" s="5">
        <v>144</v>
      </c>
      <c r="R70" s="5">
        <v>113</v>
      </c>
      <c r="S70" s="5">
        <v>180</v>
      </c>
      <c r="T70" s="5">
        <v>154</v>
      </c>
      <c r="U70" s="5">
        <v>190</v>
      </c>
      <c r="V70" s="5">
        <v>150</v>
      </c>
      <c r="W70" s="5">
        <v>183</v>
      </c>
      <c r="X70" s="5">
        <v>157</v>
      </c>
      <c r="Y70" s="5">
        <v>178</v>
      </c>
      <c r="Z70" s="5">
        <v>156</v>
      </c>
      <c r="AA70" s="5">
        <v>172</v>
      </c>
      <c r="AB70" s="5">
        <v>162</v>
      </c>
      <c r="AC70" s="5">
        <v>207</v>
      </c>
      <c r="AD70" s="5">
        <v>148</v>
      </c>
      <c r="AE70" s="5">
        <v>191</v>
      </c>
      <c r="AF70" s="5">
        <v>177</v>
      </c>
      <c r="AG70" s="5">
        <v>249</v>
      </c>
      <c r="AH70" s="5">
        <v>175</v>
      </c>
      <c r="AI70" s="5">
        <v>211</v>
      </c>
      <c r="AJ70" s="5">
        <v>210</v>
      </c>
      <c r="AK70" s="5">
        <v>263</v>
      </c>
      <c r="AL70" s="5">
        <v>203</v>
      </c>
      <c r="AM70" s="5">
        <v>210</v>
      </c>
      <c r="AN70" s="5">
        <v>209</v>
      </c>
      <c r="AO70" s="5">
        <v>274</v>
      </c>
      <c r="AP70" s="5">
        <v>214</v>
      </c>
      <c r="AQ70" s="5">
        <v>241</v>
      </c>
      <c r="AR70" s="5">
        <v>237</v>
      </c>
      <c r="AS70" s="5">
        <v>300</v>
      </c>
      <c r="AT70" s="5">
        <v>217</v>
      </c>
      <c r="AU70" s="5">
        <v>309</v>
      </c>
      <c r="AV70" s="5">
        <v>307</v>
      </c>
      <c r="AW70" s="5">
        <v>384</v>
      </c>
      <c r="AX70" s="5">
        <v>326</v>
      </c>
      <c r="AY70" s="5">
        <v>364</v>
      </c>
      <c r="AZ70" s="5">
        <v>332</v>
      </c>
      <c r="BA70" s="5">
        <v>374</v>
      </c>
      <c r="BB70" s="5">
        <v>336</v>
      </c>
      <c r="BC70" s="5">
        <v>362</v>
      </c>
      <c r="BD70" s="5">
        <v>364</v>
      </c>
      <c r="BE70" s="5">
        <v>419</v>
      </c>
      <c r="BF70" s="5">
        <v>342</v>
      </c>
      <c r="BG70" s="5">
        <v>351</v>
      </c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</row>
    <row r="71" spans="1:107" x14ac:dyDescent="0.2">
      <c r="A71" s="2" t="s">
        <v>21</v>
      </c>
      <c r="B71" s="5">
        <v>-401</v>
      </c>
      <c r="C71" s="5">
        <v>-501</v>
      </c>
      <c r="D71" s="5">
        <v>-518</v>
      </c>
      <c r="E71" s="5">
        <v>-517</v>
      </c>
      <c r="F71" s="5">
        <v>-532</v>
      </c>
      <c r="G71" s="5">
        <v>-588</v>
      </c>
      <c r="H71" s="5">
        <v>-571</v>
      </c>
      <c r="I71" s="5">
        <v>-597</v>
      </c>
      <c r="J71" s="5">
        <v>-852</v>
      </c>
      <c r="K71" s="5">
        <v>-920</v>
      </c>
      <c r="L71" s="5">
        <v>-1000</v>
      </c>
      <c r="M71" s="5"/>
      <c r="N71" s="5">
        <v>-102</v>
      </c>
      <c r="O71" s="5">
        <v>-97</v>
      </c>
      <c r="P71" s="5">
        <v>-92</v>
      </c>
      <c r="Q71" s="5">
        <v>-109</v>
      </c>
      <c r="R71" s="5">
        <v>-104</v>
      </c>
      <c r="S71" s="5">
        <v>-136</v>
      </c>
      <c r="T71" s="5">
        <v>-120</v>
      </c>
      <c r="U71" s="5">
        <v>-141</v>
      </c>
      <c r="V71" s="5">
        <v>-130</v>
      </c>
      <c r="W71" s="5">
        <v>-133</v>
      </c>
      <c r="X71" s="5">
        <v>-116</v>
      </c>
      <c r="Y71" s="5">
        <v>-139</v>
      </c>
      <c r="Z71" s="5">
        <v>-127</v>
      </c>
      <c r="AA71" s="5">
        <v>-136</v>
      </c>
      <c r="AB71" s="5">
        <v>-114</v>
      </c>
      <c r="AC71" s="5">
        <v>-140</v>
      </c>
      <c r="AD71" s="5">
        <v>-131</v>
      </c>
      <c r="AE71" s="5">
        <v>-137</v>
      </c>
      <c r="AF71" s="5">
        <v>-118</v>
      </c>
      <c r="AG71" s="5">
        <v>-146</v>
      </c>
      <c r="AH71" s="5">
        <v>-131</v>
      </c>
      <c r="AI71" s="5">
        <v>-156</v>
      </c>
      <c r="AJ71" s="5">
        <v>-139</v>
      </c>
      <c r="AK71" s="5">
        <v>-163</v>
      </c>
      <c r="AL71" s="5">
        <v>-150</v>
      </c>
      <c r="AM71" s="5">
        <v>-147</v>
      </c>
      <c r="AN71" s="5">
        <v>-130</v>
      </c>
      <c r="AO71" s="5">
        <v>-144</v>
      </c>
      <c r="AP71" s="5">
        <v>-142</v>
      </c>
      <c r="AQ71" s="5">
        <v>-154</v>
      </c>
      <c r="AR71" s="5">
        <v>-138</v>
      </c>
      <c r="AS71" s="5">
        <v>-162</v>
      </c>
      <c r="AT71" s="5">
        <v>-162</v>
      </c>
      <c r="AU71" s="5">
        <v>-234</v>
      </c>
      <c r="AV71" s="5">
        <v>-215</v>
      </c>
      <c r="AW71" s="5">
        <v>-240</v>
      </c>
      <c r="AX71" s="5">
        <v>-233</v>
      </c>
      <c r="AY71" s="5">
        <v>-230</v>
      </c>
      <c r="AZ71" s="5">
        <v>-209</v>
      </c>
      <c r="BA71" s="5">
        <v>-249</v>
      </c>
      <c r="BB71" s="5">
        <v>-246</v>
      </c>
      <c r="BC71" s="5">
        <v>-258</v>
      </c>
      <c r="BD71" s="5">
        <v>-243</v>
      </c>
      <c r="BE71" s="5">
        <v>-254</v>
      </c>
      <c r="BF71" s="5">
        <v>-247</v>
      </c>
      <c r="BG71" s="5">
        <v>-290</v>
      </c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</row>
    <row r="72" spans="1:107" x14ac:dyDescent="0.2">
      <c r="A72" s="2" t="s">
        <v>22</v>
      </c>
      <c r="B72" s="5">
        <v>4</v>
      </c>
      <c r="C72" s="5">
        <v>-18</v>
      </c>
      <c r="D72" s="5">
        <v>-2</v>
      </c>
      <c r="E72" s="5">
        <v>-10</v>
      </c>
      <c r="F72" s="5">
        <v>-22</v>
      </c>
      <c r="G72" s="5">
        <v>10</v>
      </c>
      <c r="H72" s="5">
        <v>-8</v>
      </c>
      <c r="I72" s="5">
        <v>0</v>
      </c>
      <c r="J72" s="5">
        <v>64</v>
      </c>
      <c r="K72" s="5">
        <v>28</v>
      </c>
      <c r="L72" s="5">
        <v>-34</v>
      </c>
      <c r="M72" s="5"/>
      <c r="N72" s="5">
        <v>-2</v>
      </c>
      <c r="O72" s="5">
        <v>1</v>
      </c>
      <c r="P72" s="5">
        <v>3</v>
      </c>
      <c r="Q72" s="5">
        <v>3</v>
      </c>
      <c r="R72" s="5">
        <v>4</v>
      </c>
      <c r="S72" s="5">
        <v>-12</v>
      </c>
      <c r="T72" s="5">
        <v>-2</v>
      </c>
      <c r="U72" s="5">
        <v>-8</v>
      </c>
      <c r="V72" s="5">
        <v>-1</v>
      </c>
      <c r="W72" s="5">
        <v>-3</v>
      </c>
      <c r="X72" s="5">
        <v>1</v>
      </c>
      <c r="Y72" s="5">
        <v>1</v>
      </c>
      <c r="Z72" s="5">
        <v>0</v>
      </c>
      <c r="AA72" s="5">
        <v>3</v>
      </c>
      <c r="AB72" s="5">
        <v>-7</v>
      </c>
      <c r="AC72" s="5">
        <v>-6</v>
      </c>
      <c r="AD72" s="5">
        <v>-4</v>
      </c>
      <c r="AE72" s="5">
        <v>-6</v>
      </c>
      <c r="AF72" s="5">
        <v>-11</v>
      </c>
      <c r="AG72" s="5">
        <v>0</v>
      </c>
      <c r="AH72" s="5">
        <v>-1</v>
      </c>
      <c r="AI72" s="5">
        <v>1</v>
      </c>
      <c r="AJ72" s="5">
        <v>1</v>
      </c>
      <c r="AK72" s="5">
        <v>9</v>
      </c>
      <c r="AL72" s="5">
        <v>-12</v>
      </c>
      <c r="AM72" s="5">
        <v>-1</v>
      </c>
      <c r="AN72" s="5">
        <v>0</v>
      </c>
      <c r="AO72" s="5">
        <v>5</v>
      </c>
      <c r="AP72" s="5">
        <v>4</v>
      </c>
      <c r="AQ72" s="5">
        <v>-3</v>
      </c>
      <c r="AR72" s="5">
        <v>-4</v>
      </c>
      <c r="AS72" s="5">
        <v>2</v>
      </c>
      <c r="AT72" s="5">
        <v>4</v>
      </c>
      <c r="AU72" s="5">
        <v>44</v>
      </c>
      <c r="AV72" s="5">
        <v>5</v>
      </c>
      <c r="AW72" s="5">
        <v>10</v>
      </c>
      <c r="AX72" s="5">
        <v>4</v>
      </c>
      <c r="AY72" s="5">
        <v>0</v>
      </c>
      <c r="AZ72" s="5">
        <v>3</v>
      </c>
      <c r="BA72" s="5">
        <v>21</v>
      </c>
      <c r="BB72" s="5">
        <v>-3</v>
      </c>
      <c r="BC72" s="5">
        <v>-3</v>
      </c>
      <c r="BD72" s="5">
        <v>-12</v>
      </c>
      <c r="BE72" s="5">
        <v>-16</v>
      </c>
      <c r="BF72" s="5">
        <v>-5</v>
      </c>
      <c r="BG72" s="5">
        <v>-6</v>
      </c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</row>
    <row r="73" spans="1:107" x14ac:dyDescent="0.2">
      <c r="A73" s="2" t="s">
        <v>23</v>
      </c>
      <c r="B73" s="5">
        <v>0</v>
      </c>
      <c r="C73" s="5">
        <v>2</v>
      </c>
      <c r="D73" s="5">
        <v>1</v>
      </c>
      <c r="E73" s="5">
        <v>1</v>
      </c>
      <c r="F73" s="5">
        <v>1</v>
      </c>
      <c r="G73" s="5">
        <v>0</v>
      </c>
      <c r="H73" s="5">
        <v>2</v>
      </c>
      <c r="I73" s="5">
        <v>3</v>
      </c>
      <c r="J73" s="5">
        <v>7</v>
      </c>
      <c r="K73" s="5">
        <v>3</v>
      </c>
      <c r="L73" s="5">
        <v>2</v>
      </c>
      <c r="M73" s="5"/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1</v>
      </c>
      <c r="T73" s="5">
        <v>0</v>
      </c>
      <c r="U73" s="5">
        <v>1</v>
      </c>
      <c r="V73" s="5">
        <v>0</v>
      </c>
      <c r="W73" s="5">
        <v>0</v>
      </c>
      <c r="X73" s="5">
        <v>0</v>
      </c>
      <c r="Y73" s="5">
        <v>1</v>
      </c>
      <c r="Z73" s="5">
        <v>0</v>
      </c>
      <c r="AA73" s="5">
        <v>0</v>
      </c>
      <c r="AB73" s="5">
        <v>0</v>
      </c>
      <c r="AC73" s="5">
        <v>1</v>
      </c>
      <c r="AD73" s="5">
        <v>0</v>
      </c>
      <c r="AE73" s="5">
        <v>1</v>
      </c>
      <c r="AF73" s="5">
        <v>0</v>
      </c>
      <c r="AG73" s="5">
        <v>1</v>
      </c>
      <c r="AH73" s="5">
        <v>-1</v>
      </c>
      <c r="AI73" s="5">
        <v>0</v>
      </c>
      <c r="AJ73" s="5">
        <v>0</v>
      </c>
      <c r="AK73" s="5">
        <v>1</v>
      </c>
      <c r="AL73" s="5">
        <v>0</v>
      </c>
      <c r="AM73" s="5">
        <v>1</v>
      </c>
      <c r="AN73" s="5">
        <v>0</v>
      </c>
      <c r="AO73" s="5">
        <v>1</v>
      </c>
      <c r="AP73" s="5">
        <v>0</v>
      </c>
      <c r="AQ73" s="5">
        <v>0</v>
      </c>
      <c r="AR73" s="5">
        <v>0</v>
      </c>
      <c r="AS73" s="5">
        <v>3</v>
      </c>
      <c r="AT73" s="5">
        <v>4</v>
      </c>
      <c r="AU73" s="5">
        <v>1</v>
      </c>
      <c r="AV73" s="5">
        <v>1</v>
      </c>
      <c r="AW73" s="5">
        <v>2</v>
      </c>
      <c r="AX73" s="5">
        <v>-1</v>
      </c>
      <c r="AY73" s="5">
        <v>2</v>
      </c>
      <c r="AZ73" s="5">
        <v>0</v>
      </c>
      <c r="BA73" s="5">
        <v>1</v>
      </c>
      <c r="BB73" s="5">
        <v>-1</v>
      </c>
      <c r="BC73" s="5">
        <v>1</v>
      </c>
      <c r="BD73" s="5">
        <v>1</v>
      </c>
      <c r="BE73" s="5">
        <v>1</v>
      </c>
      <c r="BF73" s="5">
        <v>0</v>
      </c>
      <c r="BG73" s="5">
        <v>1</v>
      </c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</row>
    <row r="74" spans="1:107" x14ac:dyDescent="0.2">
      <c r="A74" s="2" t="s">
        <v>24</v>
      </c>
      <c r="B74" s="5">
        <v>72</v>
      </c>
      <c r="C74" s="5">
        <v>120</v>
      </c>
      <c r="D74" s="5">
        <v>147</v>
      </c>
      <c r="E74" s="5">
        <v>170</v>
      </c>
      <c r="F74" s="5">
        <v>211</v>
      </c>
      <c r="G74" s="5">
        <v>281</v>
      </c>
      <c r="H74" s="5">
        <v>319</v>
      </c>
      <c r="I74" s="5">
        <v>399</v>
      </c>
      <c r="J74" s="5">
        <v>436</v>
      </c>
      <c r="K74" s="5">
        <v>507</v>
      </c>
      <c r="L74" s="5">
        <v>449</v>
      </c>
      <c r="M74" s="5"/>
      <c r="N74" s="5">
        <v>-8</v>
      </c>
      <c r="O74" s="5">
        <v>16</v>
      </c>
      <c r="P74" s="5">
        <v>26</v>
      </c>
      <c r="Q74" s="5">
        <v>38</v>
      </c>
      <c r="R74" s="5">
        <v>13</v>
      </c>
      <c r="S74" s="5">
        <v>32</v>
      </c>
      <c r="T74" s="5">
        <v>33</v>
      </c>
      <c r="U74" s="5">
        <v>41</v>
      </c>
      <c r="V74" s="5">
        <v>19</v>
      </c>
      <c r="W74" s="5">
        <v>47</v>
      </c>
      <c r="X74" s="5">
        <v>41</v>
      </c>
      <c r="Y74" s="5">
        <v>40</v>
      </c>
      <c r="Z74" s="5">
        <v>29</v>
      </c>
      <c r="AA74" s="5">
        <v>39</v>
      </c>
      <c r="AB74" s="5">
        <v>41</v>
      </c>
      <c r="AC74" s="5">
        <v>61</v>
      </c>
      <c r="AD74" s="5">
        <v>12</v>
      </c>
      <c r="AE74" s="5">
        <v>49</v>
      </c>
      <c r="AF74" s="5">
        <v>48</v>
      </c>
      <c r="AG74" s="5">
        <v>102</v>
      </c>
      <c r="AH74" s="5">
        <v>43</v>
      </c>
      <c r="AI74" s="5">
        <v>56</v>
      </c>
      <c r="AJ74" s="5">
        <v>73</v>
      </c>
      <c r="AK74" s="5">
        <v>110</v>
      </c>
      <c r="AL74" s="5">
        <v>42</v>
      </c>
      <c r="AM74" s="5">
        <v>62</v>
      </c>
      <c r="AN74" s="5">
        <v>79</v>
      </c>
      <c r="AO74" s="5">
        <v>135</v>
      </c>
      <c r="AP74" s="5">
        <v>76</v>
      </c>
      <c r="AQ74" s="5">
        <v>85</v>
      </c>
      <c r="AR74" s="5">
        <v>95</v>
      </c>
      <c r="AS74" s="5">
        <v>143</v>
      </c>
      <c r="AT74" s="5">
        <v>63</v>
      </c>
      <c r="AU74" s="5">
        <v>120</v>
      </c>
      <c r="AV74" s="5">
        <v>97</v>
      </c>
      <c r="AW74" s="5">
        <v>156</v>
      </c>
      <c r="AX74" s="5">
        <v>97</v>
      </c>
      <c r="AY74" s="5">
        <v>136</v>
      </c>
      <c r="AZ74" s="5">
        <v>127</v>
      </c>
      <c r="BA74" s="5">
        <v>148</v>
      </c>
      <c r="BB74" s="5">
        <v>87</v>
      </c>
      <c r="BC74" s="5">
        <v>103</v>
      </c>
      <c r="BD74" s="5">
        <v>109</v>
      </c>
      <c r="BE74" s="5">
        <v>150</v>
      </c>
      <c r="BF74" s="5">
        <v>89</v>
      </c>
      <c r="BG74" s="5">
        <v>57</v>
      </c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</row>
    <row r="75" spans="1:107" x14ac:dyDescent="0.2">
      <c r="A75" s="2" t="s">
        <v>25</v>
      </c>
      <c r="B75" s="5">
        <v>-5</v>
      </c>
      <c r="C75" s="5">
        <v>-10</v>
      </c>
      <c r="D75" s="5">
        <v>-12</v>
      </c>
      <c r="E75" s="5">
        <v>-13</v>
      </c>
      <c r="F75" s="5">
        <v>-6</v>
      </c>
      <c r="G75" s="5">
        <v>-11</v>
      </c>
      <c r="H75" s="5">
        <v>-11</v>
      </c>
      <c r="I75" s="5">
        <v>-3</v>
      </c>
      <c r="J75" s="5">
        <v>-5</v>
      </c>
      <c r="K75" s="5">
        <v>-34</v>
      </c>
      <c r="L75" s="5">
        <v>-65</v>
      </c>
      <c r="M75" s="5"/>
      <c r="N75" s="5">
        <v>-2</v>
      </c>
      <c r="O75" s="5">
        <v>0</v>
      </c>
      <c r="P75" s="5">
        <v>-2</v>
      </c>
      <c r="Q75" s="5">
        <v>-1</v>
      </c>
      <c r="R75" s="5">
        <v>-2</v>
      </c>
      <c r="S75" s="5">
        <v>-2</v>
      </c>
      <c r="T75" s="5">
        <v>-4</v>
      </c>
      <c r="U75" s="5">
        <v>-3</v>
      </c>
      <c r="V75" s="5">
        <v>-2</v>
      </c>
      <c r="W75" s="5">
        <v>-3</v>
      </c>
      <c r="X75" s="5">
        <v>-4</v>
      </c>
      <c r="Y75" s="5">
        <v>-2</v>
      </c>
      <c r="Z75" s="5">
        <v>-3</v>
      </c>
      <c r="AA75" s="5">
        <v>-3</v>
      </c>
      <c r="AB75" s="5">
        <v>-3</v>
      </c>
      <c r="AC75" s="5">
        <v>-3</v>
      </c>
      <c r="AD75" s="5">
        <v>-1</v>
      </c>
      <c r="AE75" s="5">
        <v>-1</v>
      </c>
      <c r="AF75" s="5">
        <v>-2</v>
      </c>
      <c r="AG75" s="5">
        <v>-3</v>
      </c>
      <c r="AH75" s="5">
        <v>-2</v>
      </c>
      <c r="AI75" s="5">
        <v>-4</v>
      </c>
      <c r="AJ75" s="5">
        <v>-3</v>
      </c>
      <c r="AK75" s="5">
        <v>-3</v>
      </c>
      <c r="AL75" s="5">
        <v>-1</v>
      </c>
      <c r="AM75" s="5">
        <v>-2</v>
      </c>
      <c r="AN75" s="5">
        <v>-5</v>
      </c>
      <c r="AO75" s="5">
        <v>-3</v>
      </c>
      <c r="AP75" s="5">
        <v>-1</v>
      </c>
      <c r="AQ75" s="5">
        <v>-1</v>
      </c>
      <c r="AR75" s="5">
        <v>0</v>
      </c>
      <c r="AS75" s="5">
        <v>-1</v>
      </c>
      <c r="AT75" s="5">
        <v>-1</v>
      </c>
      <c r="AU75" s="5">
        <v>-1</v>
      </c>
      <c r="AV75" s="5">
        <v>0</v>
      </c>
      <c r="AW75" s="5">
        <v>-4</v>
      </c>
      <c r="AX75" s="5">
        <v>-5</v>
      </c>
      <c r="AY75" s="5">
        <v>-7</v>
      </c>
      <c r="AZ75" s="5">
        <v>-7</v>
      </c>
      <c r="BA75" s="5">
        <v>-15</v>
      </c>
      <c r="BB75" s="5">
        <v>-13</v>
      </c>
      <c r="BC75" s="5">
        <v>-19</v>
      </c>
      <c r="BD75" s="5">
        <v>-17</v>
      </c>
      <c r="BE75" s="5">
        <v>-16</v>
      </c>
      <c r="BF75" s="5">
        <v>-15</v>
      </c>
      <c r="BG75" s="5">
        <v>-16</v>
      </c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</row>
    <row r="76" spans="1:107" x14ac:dyDescent="0.2">
      <c r="A76" s="2" t="s">
        <v>26</v>
      </c>
      <c r="B76" s="5">
        <v>0</v>
      </c>
      <c r="C76" s="5">
        <v>-2</v>
      </c>
      <c r="D76" s="5">
        <v>0</v>
      </c>
      <c r="E76" s="5">
        <v>1</v>
      </c>
      <c r="F76" s="5">
        <v>-1</v>
      </c>
      <c r="G76" s="5">
        <v>-1</v>
      </c>
      <c r="H76" s="5">
        <v>-2</v>
      </c>
      <c r="I76" s="5">
        <v>0</v>
      </c>
      <c r="J76" s="5">
        <v>0</v>
      </c>
      <c r="K76" s="5">
        <v>0</v>
      </c>
      <c r="L76" s="5">
        <v>0</v>
      </c>
      <c r="M76" s="5"/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-2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1</v>
      </c>
      <c r="AB76" s="5">
        <v>0</v>
      </c>
      <c r="AC76" s="5">
        <v>0</v>
      </c>
      <c r="AD76" s="5">
        <v>0</v>
      </c>
      <c r="AE76" s="5">
        <v>-1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-1</v>
      </c>
      <c r="AL76" s="5">
        <v>-2</v>
      </c>
      <c r="AM76" s="5">
        <v>0</v>
      </c>
      <c r="AN76" s="5">
        <v>0</v>
      </c>
      <c r="AO76" s="5">
        <v>0</v>
      </c>
      <c r="AP76" s="5">
        <v>0</v>
      </c>
      <c r="AQ76" s="5">
        <v>0</v>
      </c>
      <c r="AR76" s="5">
        <v>0</v>
      </c>
      <c r="AS76" s="5">
        <v>0</v>
      </c>
      <c r="AT76" s="5">
        <v>0</v>
      </c>
      <c r="AU76" s="5">
        <v>0</v>
      </c>
      <c r="AV76" s="5">
        <v>0</v>
      </c>
      <c r="AW76" s="5">
        <v>0</v>
      </c>
      <c r="AX76" s="5">
        <v>0</v>
      </c>
      <c r="AY76" s="5">
        <v>0</v>
      </c>
      <c r="AZ76" s="5">
        <v>0</v>
      </c>
      <c r="BA76" s="5">
        <v>0</v>
      </c>
      <c r="BB76" s="5">
        <v>0</v>
      </c>
      <c r="BC76" s="5">
        <v>0</v>
      </c>
      <c r="BD76" s="5">
        <v>0</v>
      </c>
      <c r="BE76" s="5">
        <v>0</v>
      </c>
      <c r="BF76" s="5">
        <v>0</v>
      </c>
      <c r="BG76" s="5">
        <v>0</v>
      </c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</row>
    <row r="77" spans="1:107" x14ac:dyDescent="0.2">
      <c r="A77" s="2" t="s">
        <v>27</v>
      </c>
      <c r="B77" s="5">
        <v>67</v>
      </c>
      <c r="C77" s="5">
        <v>108</v>
      </c>
      <c r="D77" s="5">
        <v>136</v>
      </c>
      <c r="E77" s="5">
        <v>158</v>
      </c>
      <c r="F77" s="5">
        <v>205</v>
      </c>
      <c r="G77" s="5">
        <v>269</v>
      </c>
      <c r="H77" s="5">
        <v>307</v>
      </c>
      <c r="I77" s="5">
        <v>395</v>
      </c>
      <c r="J77" s="5">
        <v>431</v>
      </c>
      <c r="K77" s="5">
        <v>473</v>
      </c>
      <c r="L77" s="5">
        <v>383</v>
      </c>
      <c r="M77" s="5"/>
      <c r="N77" s="5">
        <v>-9</v>
      </c>
      <c r="O77" s="5">
        <v>16</v>
      </c>
      <c r="P77" s="5">
        <v>24</v>
      </c>
      <c r="Q77" s="5">
        <v>36</v>
      </c>
      <c r="R77" s="5">
        <v>11</v>
      </c>
      <c r="S77" s="5">
        <v>31</v>
      </c>
      <c r="T77" s="5">
        <v>29</v>
      </c>
      <c r="U77" s="5">
        <v>37</v>
      </c>
      <c r="V77" s="5">
        <v>17</v>
      </c>
      <c r="W77" s="5">
        <v>44</v>
      </c>
      <c r="X77" s="5">
        <v>38</v>
      </c>
      <c r="Y77" s="5">
        <v>38</v>
      </c>
      <c r="Z77" s="5">
        <v>26</v>
      </c>
      <c r="AA77" s="5">
        <v>36</v>
      </c>
      <c r="AB77" s="5">
        <v>38</v>
      </c>
      <c r="AC77" s="5">
        <v>57</v>
      </c>
      <c r="AD77" s="5">
        <v>11</v>
      </c>
      <c r="AE77" s="5">
        <v>48</v>
      </c>
      <c r="AF77" s="5">
        <v>46</v>
      </c>
      <c r="AG77" s="5">
        <v>100</v>
      </c>
      <c r="AH77" s="5">
        <v>41</v>
      </c>
      <c r="AI77" s="5">
        <v>52</v>
      </c>
      <c r="AJ77" s="5">
        <v>70</v>
      </c>
      <c r="AK77" s="5">
        <v>105</v>
      </c>
      <c r="AL77" s="5">
        <v>40</v>
      </c>
      <c r="AM77" s="5">
        <v>60</v>
      </c>
      <c r="AN77" s="5">
        <v>75</v>
      </c>
      <c r="AO77" s="5">
        <v>133</v>
      </c>
      <c r="AP77" s="5">
        <v>75</v>
      </c>
      <c r="AQ77" s="5">
        <v>83</v>
      </c>
      <c r="AR77" s="5">
        <v>95</v>
      </c>
      <c r="AS77" s="5">
        <v>142</v>
      </c>
      <c r="AT77" s="5">
        <v>62</v>
      </c>
      <c r="AU77" s="5">
        <v>120</v>
      </c>
      <c r="AV77" s="5">
        <v>98</v>
      </c>
      <c r="AW77" s="5">
        <v>152</v>
      </c>
      <c r="AX77" s="5">
        <v>91</v>
      </c>
      <c r="AY77" s="5">
        <v>129</v>
      </c>
      <c r="AZ77" s="5">
        <v>120</v>
      </c>
      <c r="BA77" s="5">
        <v>133</v>
      </c>
      <c r="BB77" s="5">
        <v>73</v>
      </c>
      <c r="BC77" s="5">
        <v>84</v>
      </c>
      <c r="BD77" s="5">
        <v>92</v>
      </c>
      <c r="BE77" s="5">
        <v>134</v>
      </c>
      <c r="BF77" s="5">
        <v>74</v>
      </c>
      <c r="BG77" s="5">
        <v>41</v>
      </c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</row>
    <row r="78" spans="1:107" x14ac:dyDescent="0.2">
      <c r="A78" s="2" t="s">
        <v>28</v>
      </c>
      <c r="B78" s="5">
        <v>-21</v>
      </c>
      <c r="C78" s="5">
        <v>-30</v>
      </c>
      <c r="D78" s="5">
        <v>-54</v>
      </c>
      <c r="E78" s="5">
        <v>-36</v>
      </c>
      <c r="F78" s="5">
        <v>-53</v>
      </c>
      <c r="G78" s="5">
        <v>-67</v>
      </c>
      <c r="H78" s="5">
        <v>-75</v>
      </c>
      <c r="I78" s="5">
        <v>-99</v>
      </c>
      <c r="J78" s="5">
        <v>-93</v>
      </c>
      <c r="K78" s="5">
        <v>-114</v>
      </c>
      <c r="L78" s="5">
        <v>-103</v>
      </c>
      <c r="M78" s="5"/>
      <c r="N78" s="5">
        <v>3</v>
      </c>
      <c r="O78" s="5">
        <v>-5</v>
      </c>
      <c r="P78" s="5">
        <v>-8</v>
      </c>
      <c r="Q78" s="5">
        <v>-11</v>
      </c>
      <c r="R78" s="5">
        <v>-3</v>
      </c>
      <c r="S78" s="5">
        <v>-9</v>
      </c>
      <c r="T78" s="5">
        <v>-8</v>
      </c>
      <c r="U78" s="5">
        <v>-9</v>
      </c>
      <c r="V78" s="5">
        <v>-5</v>
      </c>
      <c r="W78" s="5">
        <v>-13</v>
      </c>
      <c r="X78" s="5">
        <v>-12</v>
      </c>
      <c r="Y78" s="5">
        <v>-24</v>
      </c>
      <c r="Z78" s="5">
        <v>-8</v>
      </c>
      <c r="AA78" s="5">
        <v>-9</v>
      </c>
      <c r="AB78" s="5">
        <v>-11</v>
      </c>
      <c r="AC78" s="5">
        <v>-8</v>
      </c>
      <c r="AD78" s="5">
        <v>-3</v>
      </c>
      <c r="AE78" s="5">
        <v>-13</v>
      </c>
      <c r="AF78" s="5">
        <v>-12</v>
      </c>
      <c r="AG78" s="5">
        <v>-26</v>
      </c>
      <c r="AH78" s="5">
        <v>-10</v>
      </c>
      <c r="AI78" s="5">
        <v>-14</v>
      </c>
      <c r="AJ78" s="5">
        <v>-20</v>
      </c>
      <c r="AK78" s="5">
        <v>-24</v>
      </c>
      <c r="AL78" s="5">
        <v>-10</v>
      </c>
      <c r="AM78" s="5">
        <v>-16</v>
      </c>
      <c r="AN78" s="5">
        <v>-18</v>
      </c>
      <c r="AO78" s="5">
        <v>-32</v>
      </c>
      <c r="AP78" s="5">
        <v>-18</v>
      </c>
      <c r="AQ78" s="5">
        <v>-20</v>
      </c>
      <c r="AR78" s="5">
        <v>-19</v>
      </c>
      <c r="AS78" s="5">
        <v>-42</v>
      </c>
      <c r="AT78" s="5">
        <v>-17</v>
      </c>
      <c r="AU78" s="5">
        <v>-19</v>
      </c>
      <c r="AV78" s="5">
        <v>-27</v>
      </c>
      <c r="AW78" s="5">
        <v>-31</v>
      </c>
      <c r="AX78" s="5">
        <v>-21</v>
      </c>
      <c r="AY78" s="5">
        <v>-30</v>
      </c>
      <c r="AZ78" s="5">
        <v>-34</v>
      </c>
      <c r="BA78" s="5">
        <v>-30</v>
      </c>
      <c r="BB78" s="5">
        <v>-17</v>
      </c>
      <c r="BC78" s="5">
        <v>-26</v>
      </c>
      <c r="BD78" s="5">
        <v>-25</v>
      </c>
      <c r="BE78" s="5">
        <v>-35</v>
      </c>
      <c r="BF78" s="5">
        <v>-13</v>
      </c>
      <c r="BG78" s="5">
        <v>-12</v>
      </c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</row>
    <row r="79" spans="1:107" x14ac:dyDescent="0.2">
      <c r="A79" s="2" t="s">
        <v>29</v>
      </c>
      <c r="B79" s="5">
        <v>46</v>
      </c>
      <c r="C79" s="5">
        <v>78</v>
      </c>
      <c r="D79" s="5">
        <v>82</v>
      </c>
      <c r="E79" s="5">
        <v>121</v>
      </c>
      <c r="F79" s="5">
        <v>152</v>
      </c>
      <c r="G79" s="5">
        <v>202</v>
      </c>
      <c r="H79" s="5">
        <v>231</v>
      </c>
      <c r="I79" s="5">
        <v>296</v>
      </c>
      <c r="J79" s="5">
        <v>338</v>
      </c>
      <c r="K79" s="5">
        <v>359</v>
      </c>
      <c r="L79" s="5">
        <v>281</v>
      </c>
      <c r="M79" s="5"/>
      <c r="N79" s="5">
        <v>-6</v>
      </c>
      <c r="O79" s="5">
        <v>11</v>
      </c>
      <c r="P79" s="5">
        <v>16</v>
      </c>
      <c r="Q79" s="5">
        <v>25</v>
      </c>
      <c r="R79" s="5">
        <v>8</v>
      </c>
      <c r="S79" s="5">
        <v>21</v>
      </c>
      <c r="T79" s="5">
        <v>21</v>
      </c>
      <c r="U79" s="5">
        <v>28</v>
      </c>
      <c r="V79" s="5">
        <v>12</v>
      </c>
      <c r="W79" s="5">
        <v>31</v>
      </c>
      <c r="X79" s="5">
        <v>26</v>
      </c>
      <c r="Y79" s="5">
        <v>14</v>
      </c>
      <c r="Z79" s="5">
        <v>18</v>
      </c>
      <c r="AA79" s="5">
        <v>27</v>
      </c>
      <c r="AB79" s="5">
        <v>27</v>
      </c>
      <c r="AC79" s="5">
        <v>49</v>
      </c>
      <c r="AD79" s="5">
        <v>8</v>
      </c>
      <c r="AE79" s="5">
        <v>35</v>
      </c>
      <c r="AF79" s="5">
        <v>35</v>
      </c>
      <c r="AG79" s="5">
        <v>74</v>
      </c>
      <c r="AH79" s="5">
        <v>31</v>
      </c>
      <c r="AI79" s="5">
        <v>39</v>
      </c>
      <c r="AJ79" s="5">
        <v>51</v>
      </c>
      <c r="AK79" s="5">
        <v>81</v>
      </c>
      <c r="AL79" s="5">
        <v>30</v>
      </c>
      <c r="AM79" s="5">
        <v>44</v>
      </c>
      <c r="AN79" s="5">
        <v>57</v>
      </c>
      <c r="AO79" s="5">
        <v>100</v>
      </c>
      <c r="AP79" s="5">
        <v>57</v>
      </c>
      <c r="AQ79" s="5">
        <v>64</v>
      </c>
      <c r="AR79" s="5">
        <v>75</v>
      </c>
      <c r="AS79" s="5">
        <v>100</v>
      </c>
      <c r="AT79" s="5">
        <v>45</v>
      </c>
      <c r="AU79" s="5">
        <v>101</v>
      </c>
      <c r="AV79" s="5">
        <v>71</v>
      </c>
      <c r="AW79" s="5">
        <v>121</v>
      </c>
      <c r="AX79" s="5">
        <v>71</v>
      </c>
      <c r="AY79" s="5">
        <v>99</v>
      </c>
      <c r="AZ79" s="5">
        <v>86</v>
      </c>
      <c r="BA79" s="5">
        <v>103</v>
      </c>
      <c r="BB79" s="5">
        <v>56</v>
      </c>
      <c r="BC79" s="5">
        <v>58</v>
      </c>
      <c r="BD79" s="5">
        <v>68</v>
      </c>
      <c r="BE79" s="5">
        <v>98</v>
      </c>
      <c r="BF79" s="5">
        <v>61</v>
      </c>
      <c r="BG79" s="5">
        <v>28</v>
      </c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</row>
    <row r="80" spans="1:107" x14ac:dyDescent="0.2">
      <c r="A80" s="2" t="s">
        <v>30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</row>
    <row r="81" spans="1:107" x14ac:dyDescent="0.2">
      <c r="A81" s="2" t="s">
        <v>31</v>
      </c>
      <c r="B81" s="5">
        <v>46</v>
      </c>
      <c r="C81" s="5">
        <v>77</v>
      </c>
      <c r="D81" s="5">
        <v>83</v>
      </c>
      <c r="E81" s="5">
        <v>121</v>
      </c>
      <c r="F81" s="5">
        <v>151</v>
      </c>
      <c r="G81" s="5">
        <v>201</v>
      </c>
      <c r="H81" s="5">
        <v>231</v>
      </c>
      <c r="I81" s="5">
        <v>296</v>
      </c>
      <c r="J81" s="5">
        <v>338</v>
      </c>
      <c r="K81" s="5">
        <v>357</v>
      </c>
      <c r="L81" s="5">
        <v>280</v>
      </c>
      <c r="M81" s="5"/>
      <c r="N81" s="5">
        <v>-6</v>
      </c>
      <c r="O81" s="5">
        <v>11</v>
      </c>
      <c r="P81" s="5">
        <v>16</v>
      </c>
      <c r="Q81" s="5">
        <v>25</v>
      </c>
      <c r="R81" s="5">
        <v>8</v>
      </c>
      <c r="S81" s="5">
        <v>21</v>
      </c>
      <c r="T81" s="5">
        <v>20</v>
      </c>
      <c r="U81" s="5">
        <v>28</v>
      </c>
      <c r="V81" s="5">
        <v>11</v>
      </c>
      <c r="W81" s="5">
        <v>31</v>
      </c>
      <c r="X81" s="5">
        <v>26</v>
      </c>
      <c r="Y81" s="5">
        <v>14</v>
      </c>
      <c r="Z81" s="5">
        <v>18</v>
      </c>
      <c r="AA81" s="5">
        <v>27</v>
      </c>
      <c r="AB81" s="5">
        <v>27</v>
      </c>
      <c r="AC81" s="5">
        <v>49</v>
      </c>
      <c r="AD81" s="5">
        <v>8</v>
      </c>
      <c r="AE81" s="5">
        <v>35</v>
      </c>
      <c r="AF81" s="5">
        <v>34</v>
      </c>
      <c r="AG81" s="5">
        <v>74</v>
      </c>
      <c r="AH81" s="5">
        <v>31</v>
      </c>
      <c r="AI81" s="5">
        <v>38</v>
      </c>
      <c r="AJ81" s="5">
        <v>51</v>
      </c>
      <c r="AK81" s="5">
        <v>81</v>
      </c>
      <c r="AL81" s="5">
        <v>30</v>
      </c>
      <c r="AM81" s="5">
        <v>44</v>
      </c>
      <c r="AN81" s="5">
        <v>57</v>
      </c>
      <c r="AO81" s="5">
        <v>100</v>
      </c>
      <c r="AP81" s="5">
        <v>57</v>
      </c>
      <c r="AQ81" s="5">
        <v>64</v>
      </c>
      <c r="AR81" s="5">
        <v>75</v>
      </c>
      <c r="AS81" s="5">
        <v>100</v>
      </c>
      <c r="AT81" s="5">
        <v>45</v>
      </c>
      <c r="AU81" s="5">
        <v>101</v>
      </c>
      <c r="AV81" s="5">
        <v>71</v>
      </c>
      <c r="AW81" s="5">
        <v>121</v>
      </c>
      <c r="AX81" s="5">
        <v>70</v>
      </c>
      <c r="AY81" s="5">
        <v>99</v>
      </c>
      <c r="AZ81" s="5">
        <v>86</v>
      </c>
      <c r="BA81" s="5">
        <v>102</v>
      </c>
      <c r="BB81" s="5">
        <v>56</v>
      </c>
      <c r="BC81" s="5">
        <v>58</v>
      </c>
      <c r="BD81" s="5">
        <v>68</v>
      </c>
      <c r="BE81" s="5">
        <v>98</v>
      </c>
      <c r="BF81" s="5">
        <v>61</v>
      </c>
      <c r="BG81" s="5">
        <v>28</v>
      </c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</row>
    <row r="82" spans="1:107" x14ac:dyDescent="0.2">
      <c r="A82" s="2" t="s">
        <v>32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  <c r="G82" s="5">
        <v>1</v>
      </c>
      <c r="H82" s="5">
        <v>0</v>
      </c>
      <c r="I82" s="5">
        <v>1</v>
      </c>
      <c r="J82" s="5">
        <v>0</v>
      </c>
      <c r="K82" s="5">
        <v>2</v>
      </c>
      <c r="L82" s="5">
        <v>1</v>
      </c>
      <c r="M82" s="5"/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-1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0</v>
      </c>
      <c r="AU82" s="5">
        <v>0</v>
      </c>
      <c r="AV82" s="5">
        <v>0</v>
      </c>
      <c r="AW82" s="5">
        <v>0</v>
      </c>
      <c r="AX82" s="5">
        <v>1</v>
      </c>
      <c r="AY82" s="5">
        <v>0</v>
      </c>
      <c r="AZ82" s="5">
        <v>0</v>
      </c>
      <c r="BA82" s="5">
        <v>0</v>
      </c>
      <c r="BB82" s="5">
        <v>0</v>
      </c>
      <c r="BC82" s="5">
        <v>0</v>
      </c>
      <c r="BD82" s="5">
        <v>0</v>
      </c>
      <c r="BE82" s="5">
        <v>0</v>
      </c>
      <c r="BF82" s="5">
        <v>0</v>
      </c>
      <c r="BG82" s="5">
        <v>0</v>
      </c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</row>
    <row r="83" spans="1:107" x14ac:dyDescent="0.2">
      <c r="A83" s="2" t="s">
        <v>33</v>
      </c>
      <c r="B83" s="9">
        <v>0.31</v>
      </c>
      <c r="C83" s="9">
        <v>0.51</v>
      </c>
      <c r="D83" s="9">
        <v>0.55000000000000004</v>
      </c>
      <c r="E83" s="9">
        <v>0.81</v>
      </c>
      <c r="F83" s="9">
        <v>1.01</v>
      </c>
      <c r="G83" s="9">
        <v>1.35</v>
      </c>
      <c r="H83" s="9">
        <v>1.54</v>
      </c>
      <c r="I83" s="9">
        <v>1.98</v>
      </c>
      <c r="J83" s="9">
        <v>1.92</v>
      </c>
      <c r="K83" s="9">
        <v>1.94</v>
      </c>
      <c r="L83" s="9">
        <v>1.52</v>
      </c>
      <c r="M83" s="9"/>
      <c r="N83" s="9">
        <v>-0.04</v>
      </c>
      <c r="O83" s="9">
        <v>7.0000000000000007E-2</v>
      </c>
      <c r="P83" s="9">
        <v>0.11</v>
      </c>
      <c r="Q83" s="9">
        <v>0.17</v>
      </c>
      <c r="R83" s="9">
        <v>0.05</v>
      </c>
      <c r="S83" s="9">
        <v>0.14000000000000001</v>
      </c>
      <c r="T83" s="9">
        <v>0.14000000000000001</v>
      </c>
      <c r="U83" s="9">
        <v>0.18</v>
      </c>
      <c r="V83" s="9">
        <v>0.08</v>
      </c>
      <c r="W83" s="9">
        <v>0.21</v>
      </c>
      <c r="X83" s="9">
        <v>0.17</v>
      </c>
      <c r="Y83" s="9">
        <v>0.1</v>
      </c>
      <c r="Z83" s="9">
        <v>0.12</v>
      </c>
      <c r="AA83" s="9">
        <v>0.18</v>
      </c>
      <c r="AB83" s="9">
        <v>0.18</v>
      </c>
      <c r="AC83" s="9">
        <v>0.33</v>
      </c>
      <c r="AD83" s="9">
        <v>0.05</v>
      </c>
      <c r="AE83" s="9">
        <v>0.23</v>
      </c>
      <c r="AF83" s="9">
        <v>0.23</v>
      </c>
      <c r="AG83" s="9">
        <v>0.49</v>
      </c>
      <c r="AH83" s="9">
        <v>0.21</v>
      </c>
      <c r="AI83" s="9">
        <v>0.26</v>
      </c>
      <c r="AJ83" s="9">
        <v>0.34</v>
      </c>
      <c r="AK83" s="9">
        <v>0.54</v>
      </c>
      <c r="AL83" s="9">
        <v>0.2</v>
      </c>
      <c r="AM83" s="9">
        <v>0.28999999999999998</v>
      </c>
      <c r="AN83" s="9">
        <v>0.38</v>
      </c>
      <c r="AO83" s="9">
        <v>0.67</v>
      </c>
      <c r="AP83" s="9">
        <v>0.38</v>
      </c>
      <c r="AQ83" s="9">
        <v>0.43</v>
      </c>
      <c r="AR83" s="9">
        <v>0.5</v>
      </c>
      <c r="AS83" s="9">
        <v>0.67</v>
      </c>
      <c r="AT83" s="9">
        <v>0.3</v>
      </c>
      <c r="AU83" s="12">
        <v>0.55000000000000004</v>
      </c>
      <c r="AV83" s="2">
        <v>0.38</v>
      </c>
      <c r="AW83" s="2">
        <v>0.66</v>
      </c>
      <c r="AX83" s="2">
        <v>0.38</v>
      </c>
      <c r="AY83" s="2">
        <v>0.54</v>
      </c>
      <c r="AZ83" s="2">
        <v>0.47</v>
      </c>
      <c r="BA83" s="2">
        <v>0.56000000000000005</v>
      </c>
      <c r="BB83" s="2">
        <v>0.3</v>
      </c>
      <c r="BC83" s="2">
        <v>0.31</v>
      </c>
      <c r="BD83" s="2">
        <v>0.37</v>
      </c>
      <c r="BE83" s="2">
        <v>0.53</v>
      </c>
      <c r="BF83" s="2">
        <v>0.33</v>
      </c>
      <c r="BG83" s="2">
        <v>0.15</v>
      </c>
    </row>
    <row r="84" spans="1:107" x14ac:dyDescent="0.2">
      <c r="A84" s="2" t="s">
        <v>107</v>
      </c>
      <c r="B84" s="2">
        <v>0.25</v>
      </c>
      <c r="C84" s="2">
        <v>0.35</v>
      </c>
      <c r="D84" s="2">
        <v>0.42</v>
      </c>
      <c r="E84" s="2">
        <v>0.55000000000000004</v>
      </c>
      <c r="F84" s="2">
        <v>0.65</v>
      </c>
      <c r="G84" s="9">
        <v>0.8</v>
      </c>
      <c r="H84" s="9">
        <v>0.9</v>
      </c>
      <c r="I84" s="9">
        <v>1.2</v>
      </c>
      <c r="J84" s="9">
        <v>1.3</v>
      </c>
      <c r="K84" s="9">
        <v>1.35</v>
      </c>
      <c r="L84" s="19">
        <v>1.35</v>
      </c>
      <c r="AU84" s="5"/>
    </row>
    <row r="85" spans="1:107" x14ac:dyDescent="0.2">
      <c r="AU85" s="5"/>
    </row>
    <row r="86" spans="1:107" x14ac:dyDescent="0.2">
      <c r="A86" s="3" t="s">
        <v>34</v>
      </c>
      <c r="AU86" s="5"/>
    </row>
    <row r="87" spans="1:107" x14ac:dyDescent="0.2">
      <c r="A87" s="2" t="s">
        <v>35</v>
      </c>
      <c r="B87" s="2">
        <v>192</v>
      </c>
      <c r="C87" s="2">
        <v>165</v>
      </c>
      <c r="D87" s="2">
        <v>240</v>
      </c>
      <c r="E87" s="2">
        <v>296</v>
      </c>
      <c r="F87" s="2">
        <v>376</v>
      </c>
      <c r="G87" s="2">
        <v>316</v>
      </c>
      <c r="H87" s="2">
        <v>274</v>
      </c>
      <c r="I87" s="2">
        <v>517</v>
      </c>
      <c r="J87" s="2">
        <v>277</v>
      </c>
      <c r="K87" s="2">
        <v>432</v>
      </c>
      <c r="L87" s="2">
        <v>482</v>
      </c>
      <c r="N87" s="2">
        <v>224</v>
      </c>
      <c r="O87" s="2">
        <v>199</v>
      </c>
      <c r="P87" s="2">
        <v>210</v>
      </c>
      <c r="Q87" s="2">
        <v>192</v>
      </c>
      <c r="R87" s="2">
        <v>557</v>
      </c>
      <c r="S87" s="2">
        <v>161</v>
      </c>
      <c r="T87" s="2">
        <v>139</v>
      </c>
      <c r="U87" s="2">
        <v>165</v>
      </c>
      <c r="V87" s="2">
        <v>159</v>
      </c>
      <c r="W87" s="2">
        <v>103</v>
      </c>
      <c r="X87" s="2">
        <v>166</v>
      </c>
      <c r="Y87" s="2">
        <v>240</v>
      </c>
      <c r="Z87" s="2">
        <v>274</v>
      </c>
      <c r="AA87" s="2">
        <v>206</v>
      </c>
      <c r="AB87" s="2">
        <v>252</v>
      </c>
      <c r="AC87" s="2">
        <v>296</v>
      </c>
      <c r="AD87" s="2">
        <v>277</v>
      </c>
      <c r="AE87" s="2">
        <v>183</v>
      </c>
      <c r="AF87" s="2">
        <v>282</v>
      </c>
      <c r="AG87" s="2">
        <v>376</v>
      </c>
      <c r="AH87" s="2">
        <v>486</v>
      </c>
      <c r="AI87" s="2">
        <v>125</v>
      </c>
      <c r="AJ87" s="2">
        <v>213</v>
      </c>
      <c r="AK87" s="2">
        <v>316</v>
      </c>
      <c r="AL87" s="2">
        <v>417</v>
      </c>
      <c r="AM87" s="2">
        <v>518</v>
      </c>
      <c r="AN87" s="2">
        <v>264</v>
      </c>
      <c r="AO87" s="2">
        <v>274</v>
      </c>
      <c r="AP87" s="2">
        <v>385</v>
      </c>
      <c r="AQ87" s="2">
        <v>431</v>
      </c>
      <c r="AR87" s="2">
        <v>458</v>
      </c>
      <c r="AS87" s="2">
        <v>517</v>
      </c>
      <c r="AT87" s="2">
        <v>300</v>
      </c>
      <c r="AU87" s="5">
        <v>343</v>
      </c>
      <c r="AV87" s="2">
        <v>422</v>
      </c>
      <c r="AW87" s="2">
        <v>277</v>
      </c>
      <c r="AX87" s="2">
        <v>429</v>
      </c>
      <c r="AY87" s="2">
        <v>433</v>
      </c>
      <c r="AZ87" s="2">
        <v>499</v>
      </c>
      <c r="BA87" s="2">
        <v>432</v>
      </c>
      <c r="BB87" s="2">
        <v>432</v>
      </c>
      <c r="BC87" s="2">
        <v>640</v>
      </c>
      <c r="BD87" s="2">
        <v>679</v>
      </c>
      <c r="BE87" s="2">
        <v>482</v>
      </c>
      <c r="BF87" s="2">
        <v>607</v>
      </c>
      <c r="BG87" s="2">
        <v>485</v>
      </c>
    </row>
    <row r="88" spans="1:107" x14ac:dyDescent="0.2">
      <c r="A88" s="2" t="s">
        <v>97</v>
      </c>
      <c r="B88" s="2">
        <v>-166</v>
      </c>
      <c r="C88" s="2">
        <v>178</v>
      </c>
      <c r="D88" s="2">
        <v>52</v>
      </c>
      <c r="E88" s="2">
        <v>-100</v>
      </c>
      <c r="F88" s="2">
        <v>-219</v>
      </c>
      <c r="G88" s="2">
        <v>-90</v>
      </c>
      <c r="H88" s="2">
        <v>149</v>
      </c>
      <c r="I88" s="2">
        <v>-88</v>
      </c>
      <c r="J88" s="2">
        <v>502</v>
      </c>
      <c r="K88" s="2">
        <v>1027</v>
      </c>
      <c r="L88" s="2">
        <v>1032</v>
      </c>
      <c r="N88" s="2">
        <v>-39</v>
      </c>
      <c r="O88" s="2">
        <v>-54</v>
      </c>
      <c r="P88" s="2">
        <v>-158</v>
      </c>
      <c r="Q88" s="2">
        <v>-166</v>
      </c>
      <c r="R88" s="2">
        <v>-134</v>
      </c>
      <c r="S88" s="2">
        <v>238</v>
      </c>
      <c r="T88" s="2">
        <v>229</v>
      </c>
      <c r="U88" s="2">
        <v>178</v>
      </c>
      <c r="V88" s="2">
        <v>192</v>
      </c>
      <c r="W88" s="2">
        <v>231</v>
      </c>
      <c r="X88" s="2">
        <v>126</v>
      </c>
      <c r="Y88" s="2">
        <v>52</v>
      </c>
      <c r="Z88" s="2">
        <v>-27</v>
      </c>
      <c r="AA88" s="2">
        <v>31</v>
      </c>
      <c r="AB88" s="2">
        <v>-30</v>
      </c>
      <c r="AC88" s="2">
        <v>-100</v>
      </c>
      <c r="AD88" s="2">
        <v>-102</v>
      </c>
      <c r="AE88" s="2">
        <v>-4</v>
      </c>
      <c r="AF88" s="2">
        <v>-98</v>
      </c>
      <c r="AG88" s="2">
        <v>-219</v>
      </c>
      <c r="AH88" s="2">
        <v>-174</v>
      </c>
      <c r="AI88" s="2">
        <v>152</v>
      </c>
      <c r="AJ88" s="2">
        <v>60</v>
      </c>
      <c r="AK88" s="2">
        <v>-90</v>
      </c>
      <c r="AL88" s="2">
        <v>-220</v>
      </c>
      <c r="AM88" s="2">
        <v>-223</v>
      </c>
      <c r="AN88" s="2">
        <v>184</v>
      </c>
      <c r="AO88" s="2">
        <v>149</v>
      </c>
      <c r="AP88" s="2">
        <v>30</v>
      </c>
      <c r="AQ88" s="2">
        <v>-9</v>
      </c>
      <c r="AR88" s="2">
        <v>-17</v>
      </c>
      <c r="AS88" s="2">
        <v>-88</v>
      </c>
      <c r="AT88" s="2">
        <v>3</v>
      </c>
      <c r="AU88" s="5">
        <v>510</v>
      </c>
      <c r="AV88" s="2">
        <v>428</v>
      </c>
      <c r="AW88" s="2">
        <v>502</v>
      </c>
      <c r="AX88" s="2">
        <v>345</v>
      </c>
      <c r="AY88" s="2">
        <v>542</v>
      </c>
      <c r="AZ88" s="2">
        <v>531</v>
      </c>
      <c r="BA88" s="2">
        <v>1027</v>
      </c>
      <c r="BB88" s="2">
        <v>939</v>
      </c>
      <c r="BC88" s="5">
        <v>1094</v>
      </c>
      <c r="BD88" s="5">
        <v>1057</v>
      </c>
      <c r="BE88" s="5">
        <v>1032</v>
      </c>
      <c r="BF88" s="2">
        <v>875</v>
      </c>
      <c r="BG88" s="2">
        <v>992</v>
      </c>
    </row>
    <row r="89" spans="1:107" x14ac:dyDescent="0.2">
      <c r="A89" s="2" t="s">
        <v>36</v>
      </c>
      <c r="B89" s="2">
        <v>-353</v>
      </c>
      <c r="C89" s="2">
        <v>-238</v>
      </c>
      <c r="D89" s="2">
        <v>-294</v>
      </c>
      <c r="E89" s="2">
        <v>-387</v>
      </c>
      <c r="F89" s="2">
        <v>-474</v>
      </c>
      <c r="G89" s="2">
        <v>-426</v>
      </c>
      <c r="H89" s="2">
        <v>-595</v>
      </c>
      <c r="I89" s="2">
        <v>-673</v>
      </c>
      <c r="J89" s="2">
        <v>-82</v>
      </c>
      <c r="K89" s="2">
        <v>191</v>
      </c>
      <c r="L89" s="2">
        <v>134</v>
      </c>
      <c r="N89" s="2">
        <v>-257</v>
      </c>
      <c r="O89" s="2">
        <v>-249</v>
      </c>
      <c r="P89" s="2">
        <v>-345</v>
      </c>
      <c r="Q89" s="2">
        <v>-353</v>
      </c>
      <c r="R89" s="2">
        <v>-355</v>
      </c>
      <c r="S89" s="2">
        <v>-265</v>
      </c>
      <c r="T89" s="2">
        <v>-244</v>
      </c>
      <c r="U89" s="2">
        <v>-238</v>
      </c>
      <c r="V89" s="2">
        <v>-247</v>
      </c>
      <c r="W89" s="2">
        <v>-181</v>
      </c>
      <c r="X89" s="2">
        <v>-264</v>
      </c>
      <c r="Y89" s="2">
        <v>-294</v>
      </c>
      <c r="Z89" s="2">
        <v>-441</v>
      </c>
      <c r="AA89" s="2">
        <v>-335</v>
      </c>
      <c r="AB89" s="2">
        <v>-370</v>
      </c>
      <c r="AC89" s="2">
        <v>-387</v>
      </c>
      <c r="AD89" s="2">
        <v>-466</v>
      </c>
      <c r="AE89" s="2">
        <v>-362</v>
      </c>
      <c r="AF89" s="2">
        <v>-427</v>
      </c>
      <c r="AG89" s="2">
        <v>-474</v>
      </c>
      <c r="AH89" s="2">
        <v>-557</v>
      </c>
      <c r="AI89" s="2">
        <v>-342</v>
      </c>
      <c r="AJ89" s="2">
        <v>-421</v>
      </c>
      <c r="AK89" s="2">
        <v>-426</v>
      </c>
      <c r="AL89" s="2">
        <v>-614</v>
      </c>
      <c r="AM89" s="2">
        <v>-658</v>
      </c>
      <c r="AN89" s="2">
        <v>-629</v>
      </c>
      <c r="AO89" s="2">
        <v>-588</v>
      </c>
      <c r="AP89" s="2">
        <v>-797</v>
      </c>
      <c r="AQ89" s="2">
        <v>-772</v>
      </c>
      <c r="AR89" s="2">
        <v>-721</v>
      </c>
      <c r="AS89" s="2">
        <v>-673</v>
      </c>
      <c r="AT89" s="2">
        <v>-590</v>
      </c>
      <c r="AU89" s="5">
        <v>-269</v>
      </c>
      <c r="AV89" s="2">
        <v>-265</v>
      </c>
      <c r="AW89" s="2">
        <v>-82</v>
      </c>
      <c r="AX89" s="2">
        <v>-413</v>
      </c>
      <c r="AY89" s="2">
        <v>-151</v>
      </c>
      <c r="AZ89" s="2">
        <v>-65</v>
      </c>
      <c r="BA89" s="2">
        <f>K89</f>
        <v>191</v>
      </c>
      <c r="BB89" s="2">
        <v>-76</v>
      </c>
      <c r="BC89" s="2">
        <v>27</v>
      </c>
      <c r="BD89" s="2">
        <v>32</v>
      </c>
      <c r="BE89" s="2">
        <v>134</v>
      </c>
      <c r="BF89" s="2">
        <v>327</v>
      </c>
      <c r="BG89" s="2">
        <v>-139</v>
      </c>
    </row>
    <row r="90" spans="1:107" x14ac:dyDescent="0.2">
      <c r="A90" s="2" t="s">
        <v>37</v>
      </c>
      <c r="B90" s="10">
        <v>-0.21</v>
      </c>
      <c r="C90" s="10">
        <v>0.21</v>
      </c>
      <c r="D90" s="10">
        <v>0.06</v>
      </c>
      <c r="E90" s="10">
        <v>-0.11</v>
      </c>
      <c r="F90" s="10">
        <v>-0.23</v>
      </c>
      <c r="G90" s="10">
        <v>-0.09</v>
      </c>
      <c r="H90" s="10">
        <v>0.13</v>
      </c>
      <c r="I90" s="10">
        <v>-7.0000000000000007E-2</v>
      </c>
      <c r="J90" s="10">
        <v>0.2</v>
      </c>
      <c r="K90" s="10">
        <v>0.4</v>
      </c>
      <c r="L90" s="10">
        <v>0.39</v>
      </c>
      <c r="M90" s="10"/>
      <c r="N90" s="10">
        <v>-0.05</v>
      </c>
      <c r="O90" s="10">
        <v>-7.0000000000000007E-2</v>
      </c>
      <c r="P90" s="10">
        <v>-0.2</v>
      </c>
      <c r="Q90" s="10">
        <v>-0.21</v>
      </c>
      <c r="R90" s="10">
        <v>-0.17</v>
      </c>
      <c r="S90" s="10">
        <v>0.28999999999999998</v>
      </c>
      <c r="T90" s="10">
        <v>0.28000000000000003</v>
      </c>
      <c r="U90" s="10">
        <v>0.21</v>
      </c>
      <c r="V90" s="10">
        <v>0.24</v>
      </c>
      <c r="W90" s="10">
        <v>0.27</v>
      </c>
      <c r="X90" s="10">
        <v>0.15</v>
      </c>
      <c r="Y90" s="10">
        <v>0.06</v>
      </c>
      <c r="Z90" s="10">
        <v>-0.03</v>
      </c>
      <c r="AA90" s="10">
        <v>0.04</v>
      </c>
      <c r="AB90" s="10">
        <v>-0.03</v>
      </c>
      <c r="AC90" s="10">
        <v>-0.11</v>
      </c>
      <c r="AD90" s="10">
        <v>-0.12</v>
      </c>
      <c r="AE90" s="10">
        <v>0</v>
      </c>
      <c r="AF90" s="10">
        <v>-0.11</v>
      </c>
      <c r="AG90" s="10">
        <v>-0.23</v>
      </c>
      <c r="AH90" s="10">
        <v>-0.2</v>
      </c>
      <c r="AI90" s="10">
        <v>0.17</v>
      </c>
      <c r="AJ90" s="10">
        <v>0.06</v>
      </c>
      <c r="AK90" s="10">
        <v>-0.09</v>
      </c>
      <c r="AL90" s="10">
        <v>-0.22</v>
      </c>
      <c r="AM90" s="10">
        <v>-0.23</v>
      </c>
      <c r="AN90" s="10">
        <v>0.18</v>
      </c>
      <c r="AO90" s="10">
        <v>0.13</v>
      </c>
      <c r="AP90" s="26">
        <v>0.03</v>
      </c>
      <c r="AQ90" s="26">
        <v>-0.01</v>
      </c>
      <c r="AR90" s="26">
        <v>-0.01</v>
      </c>
      <c r="AS90" s="26">
        <v>-7.0000000000000007E-2</v>
      </c>
      <c r="AT90" s="26">
        <v>0</v>
      </c>
      <c r="AU90" s="27">
        <v>0.22</v>
      </c>
      <c r="AV90" s="27">
        <v>0.18</v>
      </c>
      <c r="AW90" s="27">
        <v>0.2</v>
      </c>
      <c r="AX90" s="27">
        <v>0.15</v>
      </c>
      <c r="AY90" s="27">
        <v>0.23</v>
      </c>
      <c r="AZ90" s="27">
        <v>0.21</v>
      </c>
      <c r="BA90" s="27">
        <v>0.4</v>
      </c>
      <c r="BB90" s="27">
        <v>0.39</v>
      </c>
      <c r="BC90" s="27">
        <v>0.45</v>
      </c>
      <c r="BD90" s="27">
        <v>0.43</v>
      </c>
      <c r="BE90" s="27">
        <v>0.39</v>
      </c>
      <c r="BF90" s="27">
        <v>0.36</v>
      </c>
      <c r="BG90" s="27">
        <v>0.42</v>
      </c>
    </row>
    <row r="91" spans="1:107" s="27" customFormat="1" x14ac:dyDescent="0.2">
      <c r="A91" s="27" t="s">
        <v>38</v>
      </c>
      <c r="B91" s="27">
        <v>0.42</v>
      </c>
      <c r="C91" s="27">
        <v>0.36</v>
      </c>
      <c r="D91" s="27">
        <v>0.37</v>
      </c>
      <c r="E91" s="27">
        <v>0.42</v>
      </c>
      <c r="F91" s="27">
        <v>0.43</v>
      </c>
      <c r="G91" s="27">
        <v>0.41</v>
      </c>
      <c r="H91" s="27">
        <v>0.39</v>
      </c>
      <c r="I91" s="27">
        <v>0.42</v>
      </c>
      <c r="J91" s="26">
        <v>0.49</v>
      </c>
      <c r="K91" s="26">
        <v>0.43</v>
      </c>
      <c r="L91" s="26">
        <v>0.44</v>
      </c>
      <c r="N91" s="26">
        <v>0.4</v>
      </c>
      <c r="O91" s="26">
        <v>0.4</v>
      </c>
      <c r="P91" s="26">
        <v>0.41</v>
      </c>
      <c r="Q91" s="26">
        <v>0.42</v>
      </c>
      <c r="R91" s="26">
        <v>0.34</v>
      </c>
      <c r="S91" s="26">
        <v>0.35</v>
      </c>
      <c r="T91" s="26">
        <v>0.35</v>
      </c>
      <c r="U91" s="26">
        <v>0.36</v>
      </c>
      <c r="V91" s="26">
        <v>0.35</v>
      </c>
      <c r="W91" s="26">
        <v>0.36</v>
      </c>
      <c r="X91" s="26">
        <v>0.38</v>
      </c>
      <c r="Y91" s="26">
        <v>0.37</v>
      </c>
      <c r="Z91" s="26">
        <v>0.39</v>
      </c>
      <c r="AA91" s="26">
        <v>0.41</v>
      </c>
      <c r="AB91" s="26">
        <v>0.41</v>
      </c>
      <c r="AC91" s="26">
        <v>0.42</v>
      </c>
      <c r="AD91" s="26">
        <v>0.39</v>
      </c>
      <c r="AE91" s="26">
        <v>0.41</v>
      </c>
      <c r="AF91" s="26">
        <v>0.43</v>
      </c>
      <c r="AG91" s="26">
        <v>0.43</v>
      </c>
      <c r="AH91" s="26">
        <v>0.37</v>
      </c>
      <c r="AI91" s="26">
        <v>0.38</v>
      </c>
      <c r="AJ91" s="26">
        <v>0.38</v>
      </c>
      <c r="AK91" s="26">
        <v>0.41</v>
      </c>
      <c r="AL91" s="26">
        <v>0.41</v>
      </c>
      <c r="AM91" s="26">
        <v>0.38</v>
      </c>
      <c r="AN91" s="26">
        <v>0.38</v>
      </c>
      <c r="AO91" s="26">
        <v>0.39</v>
      </c>
      <c r="AP91" s="26">
        <v>0.37</v>
      </c>
      <c r="AQ91" s="26">
        <v>0.39</v>
      </c>
      <c r="AR91" s="26">
        <v>0.41</v>
      </c>
      <c r="AS91" s="26">
        <v>0.42</v>
      </c>
      <c r="AT91" s="26">
        <v>0.4</v>
      </c>
      <c r="AU91" s="27">
        <v>0.46</v>
      </c>
      <c r="AV91" s="27">
        <v>0.47</v>
      </c>
      <c r="AW91" s="27">
        <v>0.49</v>
      </c>
      <c r="AX91" s="27">
        <v>0.45</v>
      </c>
      <c r="AY91" s="27">
        <v>0.45</v>
      </c>
      <c r="AZ91" s="27">
        <v>0.46</v>
      </c>
      <c r="BA91" s="27">
        <v>0.43</v>
      </c>
      <c r="BB91" s="27">
        <v>0.39</v>
      </c>
      <c r="BC91" s="27">
        <v>0.4</v>
      </c>
      <c r="BD91" s="27">
        <v>0.4</v>
      </c>
      <c r="BE91" s="27">
        <f>L91</f>
        <v>0.44</v>
      </c>
      <c r="BF91" s="27">
        <v>0.41</v>
      </c>
      <c r="BG91" s="27">
        <v>0.41</v>
      </c>
    </row>
    <row r="92" spans="1:107" x14ac:dyDescent="0.2">
      <c r="A92" s="2" t="s">
        <v>39</v>
      </c>
      <c r="B92" s="5">
        <v>2412</v>
      </c>
      <c r="C92" s="5">
        <v>2894</v>
      </c>
      <c r="D92" s="5">
        <v>2958</v>
      </c>
      <c r="E92" s="5">
        <v>2908</v>
      </c>
      <c r="F92" s="5">
        <v>2988</v>
      </c>
      <c r="G92" s="5">
        <v>3452</v>
      </c>
      <c r="H92" s="5">
        <v>3959</v>
      </c>
      <c r="I92" s="5">
        <v>4420</v>
      </c>
      <c r="J92" s="5">
        <v>6273</v>
      </c>
      <c r="K92" s="5">
        <v>7064</v>
      </c>
      <c r="L92" s="5">
        <v>6832</v>
      </c>
      <c r="M92" s="5"/>
      <c r="N92" s="5">
        <v>2317</v>
      </c>
      <c r="O92" s="5">
        <v>2387</v>
      </c>
      <c r="P92" s="5">
        <v>2478</v>
      </c>
      <c r="Q92" s="5">
        <v>2412</v>
      </c>
      <c r="R92" s="5">
        <v>2860</v>
      </c>
      <c r="S92" s="5">
        <v>3015</v>
      </c>
      <c r="T92" s="5">
        <v>2901</v>
      </c>
      <c r="U92" s="5">
        <v>2894</v>
      </c>
      <c r="V92" s="5">
        <v>2884</v>
      </c>
      <c r="W92" s="5">
        <v>2874</v>
      </c>
      <c r="X92" s="5">
        <v>2836</v>
      </c>
      <c r="Y92" s="5">
        <v>2958</v>
      </c>
      <c r="Z92" s="5">
        <v>2888</v>
      </c>
      <c r="AA92" s="5">
        <v>2930</v>
      </c>
      <c r="AB92" s="5">
        <v>2929</v>
      </c>
      <c r="AC92" s="5">
        <v>2908</v>
      </c>
      <c r="AD92" s="5">
        <v>2884</v>
      </c>
      <c r="AE92" s="5">
        <v>2860</v>
      </c>
      <c r="AF92" s="5">
        <v>2868</v>
      </c>
      <c r="AG92" s="5">
        <v>2988</v>
      </c>
      <c r="AH92" s="5">
        <v>3139</v>
      </c>
      <c r="AI92" s="5">
        <v>3167</v>
      </c>
      <c r="AJ92" s="5">
        <v>3348</v>
      </c>
      <c r="AK92" s="5">
        <v>3452</v>
      </c>
      <c r="AL92" s="5">
        <v>3473</v>
      </c>
      <c r="AM92" s="5">
        <v>3544</v>
      </c>
      <c r="AN92" s="5">
        <v>3682</v>
      </c>
      <c r="AO92" s="5">
        <v>3959</v>
      </c>
      <c r="AP92" s="5">
        <v>4022</v>
      </c>
      <c r="AQ92" s="5">
        <v>4144</v>
      </c>
      <c r="AR92" s="5">
        <v>4224</v>
      </c>
      <c r="AS92" s="5">
        <v>4420</v>
      </c>
      <c r="AT92" s="5">
        <v>4368</v>
      </c>
      <c r="AU92" s="5">
        <v>6475</v>
      </c>
      <c r="AV92" s="5">
        <v>6548</v>
      </c>
      <c r="AW92" s="5">
        <v>6273</v>
      </c>
      <c r="AX92" s="5">
        <v>6449</v>
      </c>
      <c r="AY92" s="5">
        <v>6488</v>
      </c>
      <c r="AZ92" s="5">
        <v>6557</v>
      </c>
      <c r="BA92" s="5">
        <v>7064</v>
      </c>
      <c r="BB92" s="5">
        <v>7151</v>
      </c>
      <c r="BC92" s="5">
        <v>7127</v>
      </c>
      <c r="BD92" s="5">
        <v>7092</v>
      </c>
      <c r="BE92" s="5">
        <f t="shared" ref="BE92:BE94" si="8">L92</f>
        <v>6832</v>
      </c>
      <c r="BF92" s="5">
        <v>6865</v>
      </c>
      <c r="BG92" s="5">
        <v>6744</v>
      </c>
    </row>
    <row r="93" spans="1:107" x14ac:dyDescent="0.2">
      <c r="A93" s="2" t="s">
        <v>40</v>
      </c>
      <c r="B93" s="5">
        <v>877</v>
      </c>
      <c r="C93" s="5">
        <v>1231</v>
      </c>
      <c r="D93" s="5">
        <v>1195</v>
      </c>
      <c r="E93" s="5">
        <v>1137</v>
      </c>
      <c r="F93" s="5">
        <v>1150</v>
      </c>
      <c r="G93" s="5">
        <v>1314</v>
      </c>
      <c r="H93" s="5">
        <v>1639</v>
      </c>
      <c r="I93" s="5">
        <v>1808</v>
      </c>
      <c r="J93" s="5">
        <v>3310</v>
      </c>
      <c r="K93" s="5">
        <v>4055</v>
      </c>
      <c r="L93" s="5">
        <v>4158</v>
      </c>
      <c r="M93" s="5"/>
      <c r="N93" s="5">
        <v>985</v>
      </c>
      <c r="O93" s="5">
        <v>967</v>
      </c>
      <c r="P93" s="5">
        <v>902</v>
      </c>
      <c r="Q93" s="5">
        <v>877</v>
      </c>
      <c r="R93" s="5">
        <v>1239</v>
      </c>
      <c r="S93" s="5">
        <v>1240</v>
      </c>
      <c r="T93" s="5">
        <v>1214</v>
      </c>
      <c r="U93" s="5">
        <v>1231</v>
      </c>
      <c r="V93" s="5">
        <v>1184</v>
      </c>
      <c r="W93" s="5">
        <v>1194</v>
      </c>
      <c r="X93" s="5">
        <v>1167</v>
      </c>
      <c r="Y93" s="5">
        <v>1195</v>
      </c>
      <c r="Z93" s="5">
        <v>1112</v>
      </c>
      <c r="AA93" s="5">
        <v>1138</v>
      </c>
      <c r="AB93" s="5">
        <v>1141</v>
      </c>
      <c r="AC93" s="5">
        <v>1137</v>
      </c>
      <c r="AD93" s="5">
        <v>1033</v>
      </c>
      <c r="AE93" s="5">
        <v>1049</v>
      </c>
      <c r="AF93" s="5">
        <v>1079</v>
      </c>
      <c r="AG93" s="5">
        <v>1150</v>
      </c>
      <c r="AH93" s="5">
        <v>1237</v>
      </c>
      <c r="AI93" s="5">
        <v>1195</v>
      </c>
      <c r="AJ93" s="5">
        <v>1239</v>
      </c>
      <c r="AK93" s="5">
        <v>1314</v>
      </c>
      <c r="AL93" s="5">
        <v>1256</v>
      </c>
      <c r="AM93" s="5">
        <v>1327</v>
      </c>
      <c r="AN93" s="5">
        <v>1541</v>
      </c>
      <c r="AO93" s="5">
        <v>1639</v>
      </c>
      <c r="AP93" s="5">
        <v>1557</v>
      </c>
      <c r="AQ93" s="5">
        <v>1619</v>
      </c>
      <c r="AR93" s="5">
        <v>1693</v>
      </c>
      <c r="AS93" s="5">
        <v>1808</v>
      </c>
      <c r="AT93" s="5">
        <v>1698</v>
      </c>
      <c r="AU93" s="5">
        <v>3244</v>
      </c>
      <c r="AV93" s="5">
        <v>3322</v>
      </c>
      <c r="AW93" s="5">
        <v>3310</v>
      </c>
      <c r="AX93" s="5">
        <v>3101</v>
      </c>
      <c r="AY93" s="5">
        <v>3374</v>
      </c>
      <c r="AZ93" s="5">
        <v>3545</v>
      </c>
      <c r="BA93" s="5">
        <v>4055</v>
      </c>
      <c r="BB93" s="5">
        <v>4090</v>
      </c>
      <c r="BC93" s="5">
        <v>4180</v>
      </c>
      <c r="BD93" s="5">
        <v>4228</v>
      </c>
      <c r="BE93" s="5">
        <f t="shared" si="8"/>
        <v>4158</v>
      </c>
      <c r="BF93" s="5">
        <v>3962</v>
      </c>
      <c r="BG93" s="5">
        <v>3873</v>
      </c>
    </row>
    <row r="94" spans="1:107" x14ac:dyDescent="0.2">
      <c r="A94" s="2" t="s">
        <v>120</v>
      </c>
      <c r="B94" s="12">
        <v>5.36</v>
      </c>
      <c r="C94" s="12">
        <v>5.7</v>
      </c>
      <c r="D94" s="12">
        <v>5.88</v>
      </c>
      <c r="E94" s="12">
        <v>6.09</v>
      </c>
      <c r="F94" s="12">
        <v>6.31</v>
      </c>
      <c r="G94" s="12">
        <v>6.95</v>
      </c>
      <c r="H94" s="12">
        <v>7.6</v>
      </c>
      <c r="I94" s="12">
        <v>8.8699999999999992</v>
      </c>
      <c r="J94" s="2">
        <v>13.55</v>
      </c>
      <c r="K94" s="2">
        <v>13.93</v>
      </c>
      <c r="L94" s="2">
        <v>14.15</v>
      </c>
      <c r="M94" s="12"/>
      <c r="N94" s="12">
        <v>5.12</v>
      </c>
      <c r="O94" s="12">
        <v>5.19</v>
      </c>
      <c r="P94" s="12">
        <v>5.32</v>
      </c>
      <c r="Q94" s="12">
        <v>5.36</v>
      </c>
      <c r="R94" s="12">
        <v>5.26</v>
      </c>
      <c r="S94" s="12">
        <v>5.38</v>
      </c>
      <c r="T94" s="12">
        <v>5.4</v>
      </c>
      <c r="U94" s="12">
        <v>5.7</v>
      </c>
      <c r="V94" s="12">
        <v>5.38</v>
      </c>
      <c r="W94" s="12">
        <v>5.58</v>
      </c>
      <c r="X94" s="12">
        <v>5.68</v>
      </c>
      <c r="Y94" s="12">
        <v>5.88</v>
      </c>
      <c r="Z94" s="12">
        <v>5.54</v>
      </c>
      <c r="AA94" s="12">
        <v>5.71</v>
      </c>
      <c r="AB94" s="12">
        <v>5.83</v>
      </c>
      <c r="AC94" s="12">
        <v>6.09</v>
      </c>
      <c r="AD94" s="12">
        <v>5.52</v>
      </c>
      <c r="AE94" s="12">
        <v>5.63</v>
      </c>
      <c r="AF94" s="12">
        <v>5.83</v>
      </c>
      <c r="AG94" s="12">
        <v>6.31</v>
      </c>
      <c r="AH94" s="12">
        <v>5.82</v>
      </c>
      <c r="AI94" s="12">
        <v>5.96</v>
      </c>
      <c r="AJ94" s="12">
        <v>6.13</v>
      </c>
      <c r="AK94" s="12">
        <v>6.95</v>
      </c>
      <c r="AL94" s="12">
        <v>6.72</v>
      </c>
      <c r="AM94" s="12">
        <v>6.43</v>
      </c>
      <c r="AN94" s="12">
        <v>6.81</v>
      </c>
      <c r="AO94" s="12">
        <v>7.6</v>
      </c>
      <c r="AP94" s="12">
        <v>7.18</v>
      </c>
      <c r="AQ94" s="12">
        <v>7.61</v>
      </c>
      <c r="AR94" s="12">
        <v>8.1</v>
      </c>
      <c r="AS94" s="12">
        <v>8.8699999999999992</v>
      </c>
      <c r="AT94" s="12">
        <v>8.34</v>
      </c>
      <c r="AU94" s="2">
        <v>12.78</v>
      </c>
      <c r="AV94" s="2">
        <v>13.22</v>
      </c>
      <c r="AW94" s="2">
        <v>13.55</v>
      </c>
      <c r="AX94" s="9">
        <v>12.5</v>
      </c>
      <c r="AY94" s="2">
        <v>12.93</v>
      </c>
      <c r="AZ94" s="2">
        <v>13.49</v>
      </c>
      <c r="BA94" s="2">
        <v>13.93</v>
      </c>
      <c r="BB94" s="2">
        <v>12.93</v>
      </c>
      <c r="BC94" s="2">
        <v>13.21</v>
      </c>
      <c r="BD94" s="2">
        <v>13.42</v>
      </c>
      <c r="BE94" s="9">
        <f t="shared" si="8"/>
        <v>14.15</v>
      </c>
      <c r="BF94" s="2">
        <v>13.14</v>
      </c>
      <c r="BG94" s="2">
        <v>12.87</v>
      </c>
    </row>
    <row r="95" spans="1:107" x14ac:dyDescent="0.2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</row>
    <row r="96" spans="1:107" x14ac:dyDescent="0.2">
      <c r="A96" s="3" t="s">
        <v>10</v>
      </c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</row>
    <row r="97" spans="1:59" x14ac:dyDescent="0.2">
      <c r="A97" s="2" t="s">
        <v>122</v>
      </c>
      <c r="B97" s="25">
        <v>0.1</v>
      </c>
      <c r="C97" s="25">
        <v>0.14000000000000001</v>
      </c>
      <c r="D97" s="25">
        <v>0.13</v>
      </c>
      <c r="E97" s="25">
        <v>0.16</v>
      </c>
      <c r="F97" s="25">
        <v>0.2</v>
      </c>
      <c r="G97" s="25">
        <v>0.23</v>
      </c>
      <c r="H97" s="25">
        <v>0.22</v>
      </c>
      <c r="I97" s="25">
        <v>0.24</v>
      </c>
      <c r="J97" s="25">
        <v>0.17</v>
      </c>
      <c r="K97" s="25">
        <v>0.14499999999999999</v>
      </c>
      <c r="L97" s="25">
        <v>0.127</v>
      </c>
      <c r="M97" s="25"/>
      <c r="AT97" s="11">
        <v>0.24</v>
      </c>
      <c r="AU97" s="11">
        <v>0.16</v>
      </c>
      <c r="AW97" s="27">
        <v>0.17</v>
      </c>
      <c r="AX97" s="27">
        <v>0.19</v>
      </c>
      <c r="AY97" s="27">
        <v>0.15</v>
      </c>
      <c r="AZ97" s="27">
        <v>0.16</v>
      </c>
      <c r="BA97" s="28">
        <v>0.15</v>
      </c>
      <c r="BB97" s="27">
        <v>0.15</v>
      </c>
      <c r="BC97" s="27">
        <v>0.14000000000000001</v>
      </c>
      <c r="BD97" s="27">
        <v>0.13</v>
      </c>
      <c r="BE97" s="26">
        <f>L97</f>
        <v>0.127</v>
      </c>
      <c r="BF97" s="27">
        <v>0.13</v>
      </c>
      <c r="BG97" s="25">
        <v>0.13100000000000001</v>
      </c>
    </row>
    <row r="98" spans="1:59" x14ac:dyDescent="0.2">
      <c r="A98" s="2" t="s">
        <v>41</v>
      </c>
      <c r="B98" s="5">
        <v>-51</v>
      </c>
      <c r="C98" s="5">
        <v>-55</v>
      </c>
      <c r="D98" s="5">
        <v>-51</v>
      </c>
      <c r="E98" s="5">
        <v>-49</v>
      </c>
      <c r="F98" s="5">
        <v>-46</v>
      </c>
      <c r="G98" s="5">
        <v>-71</v>
      </c>
      <c r="H98" s="5">
        <v>-71</v>
      </c>
      <c r="I98" s="5">
        <v>-71</v>
      </c>
      <c r="J98" s="5">
        <v>-89</v>
      </c>
      <c r="K98" s="5">
        <v>-98</v>
      </c>
      <c r="L98" s="5">
        <v>-111</v>
      </c>
      <c r="M98" s="5"/>
      <c r="N98" s="5">
        <v>-13</v>
      </c>
      <c r="O98" s="5">
        <v>-12</v>
      </c>
      <c r="P98" s="5">
        <v>-13</v>
      </c>
      <c r="Q98" s="5">
        <v>-12</v>
      </c>
      <c r="R98" s="5">
        <v>-13</v>
      </c>
      <c r="S98" s="5">
        <v>-15</v>
      </c>
      <c r="T98" s="5">
        <v>-14</v>
      </c>
      <c r="U98" s="5">
        <v>-14</v>
      </c>
      <c r="V98" s="5">
        <v>-13</v>
      </c>
      <c r="W98" s="5">
        <v>-13</v>
      </c>
      <c r="X98" s="5">
        <v>-13</v>
      </c>
      <c r="Y98" s="5">
        <v>-13</v>
      </c>
      <c r="Z98" s="5">
        <v>-13</v>
      </c>
      <c r="AA98" s="5">
        <v>-12</v>
      </c>
      <c r="AB98" s="5">
        <v>-12</v>
      </c>
      <c r="AC98" s="5">
        <v>-12</v>
      </c>
      <c r="AD98" s="5">
        <v>-12</v>
      </c>
      <c r="AE98" s="5">
        <v>-12</v>
      </c>
      <c r="AF98" s="5">
        <v>-11</v>
      </c>
      <c r="AG98" s="5">
        <v>-11</v>
      </c>
      <c r="AH98" s="5">
        <v>-17</v>
      </c>
      <c r="AI98" s="5">
        <v>-18</v>
      </c>
      <c r="AJ98" s="5">
        <v>-19</v>
      </c>
      <c r="AK98" s="5">
        <v>-18</v>
      </c>
      <c r="AL98" s="5">
        <v>-18</v>
      </c>
      <c r="AM98" s="5">
        <v>-18</v>
      </c>
      <c r="AN98" s="5">
        <v>-17</v>
      </c>
      <c r="AO98" s="5">
        <v>-18</v>
      </c>
      <c r="AP98" s="5">
        <v>-17</v>
      </c>
      <c r="AQ98" s="5">
        <v>-18</v>
      </c>
      <c r="AR98" s="5">
        <v>-18</v>
      </c>
      <c r="AS98" s="5">
        <v>-18</v>
      </c>
      <c r="AT98" s="5">
        <v>-18</v>
      </c>
      <c r="AU98" s="5">
        <v>-24</v>
      </c>
      <c r="AV98" s="5">
        <v>-24</v>
      </c>
      <c r="AW98" s="2">
        <v>-22</v>
      </c>
      <c r="AX98" s="2">
        <v>-24</v>
      </c>
      <c r="AY98" s="2">
        <v>-23</v>
      </c>
      <c r="AZ98" s="2">
        <v>-24</v>
      </c>
      <c r="BA98" s="2">
        <v>-27</v>
      </c>
      <c r="BB98" s="2">
        <v>-27</v>
      </c>
      <c r="BC98" s="2">
        <v>-26</v>
      </c>
      <c r="BD98" s="2">
        <v>-28</v>
      </c>
      <c r="BE98" s="2">
        <v>-29</v>
      </c>
      <c r="BF98" s="2">
        <v>-31</v>
      </c>
      <c r="BG98" s="2">
        <v>-28</v>
      </c>
    </row>
    <row r="99" spans="1:59" x14ac:dyDescent="0.2">
      <c r="A99" s="2" t="s">
        <v>14</v>
      </c>
      <c r="B99" s="5">
        <v>-22</v>
      </c>
      <c r="C99" s="5">
        <v>-37</v>
      </c>
      <c r="D99" s="5">
        <v>-35</v>
      </c>
      <c r="E99" s="5">
        <v>-31</v>
      </c>
      <c r="F99" s="5">
        <v>-30</v>
      </c>
      <c r="G99" s="5">
        <v>-34</v>
      </c>
      <c r="H99" s="5">
        <v>-36</v>
      </c>
      <c r="I99" s="5">
        <v>-49</v>
      </c>
      <c r="J99" s="5">
        <v>-114</v>
      </c>
      <c r="K99" s="5">
        <v>-98</v>
      </c>
      <c r="L99" s="5">
        <v>-108</v>
      </c>
      <c r="M99" s="5"/>
      <c r="N99" s="5">
        <v>-5</v>
      </c>
      <c r="O99" s="5">
        <v>-5</v>
      </c>
      <c r="P99" s="5">
        <v>-5</v>
      </c>
      <c r="Q99" s="5">
        <v>-5</v>
      </c>
      <c r="R99" s="5">
        <v>-6</v>
      </c>
      <c r="S99" s="5">
        <v>-10</v>
      </c>
      <c r="T99" s="5">
        <v>-11</v>
      </c>
      <c r="U99" s="5">
        <v>-11</v>
      </c>
      <c r="V99" s="5">
        <v>-11</v>
      </c>
      <c r="W99" s="5">
        <v>-9</v>
      </c>
      <c r="X99" s="5">
        <v>-8</v>
      </c>
      <c r="Y99" s="5">
        <v>-8</v>
      </c>
      <c r="Z99" s="5">
        <v>-8</v>
      </c>
      <c r="AA99" s="5">
        <v>-8</v>
      </c>
      <c r="AB99" s="5">
        <v>-8</v>
      </c>
      <c r="AC99" s="5">
        <v>-8</v>
      </c>
      <c r="AD99" s="5">
        <v>-7</v>
      </c>
      <c r="AE99" s="5">
        <v>-7</v>
      </c>
      <c r="AF99" s="5">
        <v>-7</v>
      </c>
      <c r="AG99" s="5">
        <v>-8</v>
      </c>
      <c r="AH99" s="5">
        <v>-6</v>
      </c>
      <c r="AI99" s="5">
        <v>-8</v>
      </c>
      <c r="AJ99" s="5">
        <v>-10</v>
      </c>
      <c r="AK99" s="5">
        <v>-9</v>
      </c>
      <c r="AL99" s="5">
        <v>-9</v>
      </c>
      <c r="AM99" s="5">
        <v>-8</v>
      </c>
      <c r="AN99" s="5">
        <v>-8</v>
      </c>
      <c r="AO99" s="5">
        <v>-11</v>
      </c>
      <c r="AP99" s="5">
        <v>-13</v>
      </c>
      <c r="AQ99" s="5">
        <v>-13</v>
      </c>
      <c r="AR99" s="5">
        <v>-12</v>
      </c>
      <c r="AS99" s="5">
        <v>-12</v>
      </c>
      <c r="AT99" s="5">
        <v>-11</v>
      </c>
      <c r="AU99" s="5">
        <v>-34</v>
      </c>
      <c r="AV99" s="5">
        <v>-34</v>
      </c>
      <c r="AW99" s="2">
        <v>-34</v>
      </c>
      <c r="AX99" s="2">
        <v>-34</v>
      </c>
      <c r="AY99" s="2">
        <v>-20</v>
      </c>
      <c r="AZ99" s="2">
        <v>-20</v>
      </c>
      <c r="BA99" s="2">
        <v>-25</v>
      </c>
      <c r="BB99" s="2">
        <v>-27</v>
      </c>
      <c r="BC99" s="2">
        <v>-29</v>
      </c>
      <c r="BD99" s="2">
        <v>-29</v>
      </c>
      <c r="BE99" s="2">
        <v>-23</v>
      </c>
      <c r="BF99" s="2">
        <v>-24</v>
      </c>
      <c r="BG99" s="2">
        <f>BG44</f>
        <v>-24</v>
      </c>
    </row>
    <row r="100" spans="1:59" x14ac:dyDescent="0.2">
      <c r="A100" s="2" t="s">
        <v>42</v>
      </c>
      <c r="B100" s="5">
        <v>236</v>
      </c>
      <c r="C100" s="5">
        <v>78</v>
      </c>
      <c r="D100" s="5">
        <v>246</v>
      </c>
      <c r="E100" s="5">
        <v>291</v>
      </c>
      <c r="F100" s="5">
        <v>284</v>
      </c>
      <c r="G100" s="5">
        <v>295</v>
      </c>
      <c r="H100" s="5">
        <v>532</v>
      </c>
      <c r="I100" s="5">
        <v>482</v>
      </c>
      <c r="J100" s="5">
        <v>36</v>
      </c>
      <c r="K100" s="5">
        <v>352</v>
      </c>
      <c r="L100" s="5">
        <v>554</v>
      </c>
      <c r="M100" s="5"/>
      <c r="N100" s="5">
        <v>43</v>
      </c>
      <c r="O100" s="5">
        <v>46</v>
      </c>
      <c r="P100" s="5">
        <v>117</v>
      </c>
      <c r="Q100" s="5">
        <v>30</v>
      </c>
      <c r="R100" s="5">
        <v>-20</v>
      </c>
      <c r="S100" s="5">
        <v>17</v>
      </c>
      <c r="T100" s="5">
        <v>16</v>
      </c>
      <c r="U100" s="5">
        <v>64</v>
      </c>
      <c r="V100" s="5">
        <v>3</v>
      </c>
      <c r="W100" s="5">
        <v>36</v>
      </c>
      <c r="X100" s="5">
        <v>122</v>
      </c>
      <c r="Y100" s="5">
        <v>88</v>
      </c>
      <c r="Z100" s="5">
        <v>94</v>
      </c>
      <c r="AA100" s="5">
        <v>31</v>
      </c>
      <c r="AB100" s="5">
        <v>78</v>
      </c>
      <c r="AC100" s="5">
        <v>89</v>
      </c>
      <c r="AD100" s="5">
        <v>19</v>
      </c>
      <c r="AE100" s="5">
        <v>3</v>
      </c>
      <c r="AF100" s="5">
        <v>119</v>
      </c>
      <c r="AG100" s="5">
        <v>143</v>
      </c>
      <c r="AH100" s="5">
        <v>30</v>
      </c>
      <c r="AI100" s="5">
        <v>-44</v>
      </c>
      <c r="AJ100" s="5">
        <v>126</v>
      </c>
      <c r="AK100" s="5">
        <v>182</v>
      </c>
      <c r="AL100" s="5">
        <v>173</v>
      </c>
      <c r="AM100" s="5">
        <v>151</v>
      </c>
      <c r="AN100" s="5">
        <v>94</v>
      </c>
      <c r="AO100" s="5">
        <v>114</v>
      </c>
      <c r="AP100" s="5">
        <v>148</v>
      </c>
      <c r="AQ100" s="5">
        <v>180</v>
      </c>
      <c r="AR100" s="5">
        <v>57</v>
      </c>
      <c r="AS100" s="5">
        <v>96</v>
      </c>
      <c r="AT100" s="5">
        <v>19</v>
      </c>
      <c r="AU100" s="5">
        <v>-85</v>
      </c>
      <c r="AV100" s="5">
        <v>115</v>
      </c>
      <c r="AW100" s="2">
        <v>-13</v>
      </c>
      <c r="AX100" s="2">
        <v>208</v>
      </c>
      <c r="AY100" s="2">
        <v>-37</v>
      </c>
      <c r="AZ100" s="2">
        <v>57</v>
      </c>
      <c r="BA100" s="2">
        <v>123</v>
      </c>
      <c r="BB100" s="2">
        <v>138</v>
      </c>
      <c r="BC100" s="2">
        <v>128</v>
      </c>
      <c r="BD100" s="2">
        <v>110</v>
      </c>
      <c r="BE100" s="2">
        <v>178</v>
      </c>
      <c r="BF100" s="2">
        <v>217</v>
      </c>
      <c r="BG100" s="2">
        <v>79</v>
      </c>
    </row>
    <row r="101" spans="1:59" x14ac:dyDescent="0.2">
      <c r="A101" s="2" t="s">
        <v>43</v>
      </c>
      <c r="B101" s="5">
        <v>-46</v>
      </c>
      <c r="C101" s="5">
        <v>-44</v>
      </c>
      <c r="D101" s="5">
        <v>-60</v>
      </c>
      <c r="E101" s="5">
        <v>-66</v>
      </c>
      <c r="F101" s="5">
        <v>-79</v>
      </c>
      <c r="G101" s="5">
        <v>-79</v>
      </c>
      <c r="H101" s="5">
        <v>-89</v>
      </c>
      <c r="I101" s="5">
        <v>-97</v>
      </c>
      <c r="J101" s="5">
        <v>-112</v>
      </c>
      <c r="K101" s="5">
        <v>-125</v>
      </c>
      <c r="L101" s="5">
        <v>-107</v>
      </c>
      <c r="M101" s="5"/>
      <c r="N101" s="5">
        <v>-11</v>
      </c>
      <c r="O101" s="5">
        <v>-10</v>
      </c>
      <c r="P101" s="5">
        <v>-10</v>
      </c>
      <c r="Q101" s="5">
        <v>-15</v>
      </c>
      <c r="R101" s="5">
        <v>-10</v>
      </c>
      <c r="S101" s="5">
        <v>-9</v>
      </c>
      <c r="T101" s="5">
        <v>-11</v>
      </c>
      <c r="U101" s="5">
        <v>-15</v>
      </c>
      <c r="V101" s="5">
        <v>-11</v>
      </c>
      <c r="W101" s="5">
        <v>-18</v>
      </c>
      <c r="X101" s="5">
        <v>-14</v>
      </c>
      <c r="Y101" s="5">
        <v>-17</v>
      </c>
      <c r="Z101" s="5">
        <v>-14</v>
      </c>
      <c r="AA101" s="5">
        <v>-15</v>
      </c>
      <c r="AB101" s="5">
        <v>-16</v>
      </c>
      <c r="AC101" s="5">
        <v>-20</v>
      </c>
      <c r="AD101" s="5">
        <v>-16</v>
      </c>
      <c r="AE101" s="5">
        <v>-20</v>
      </c>
      <c r="AF101" s="5">
        <v>-21</v>
      </c>
      <c r="AG101" s="5">
        <v>-22</v>
      </c>
      <c r="AH101" s="5">
        <v>-18</v>
      </c>
      <c r="AI101" s="5">
        <v>-19</v>
      </c>
      <c r="AJ101" s="5">
        <v>-19</v>
      </c>
      <c r="AK101" s="5">
        <v>-22</v>
      </c>
      <c r="AL101" s="5">
        <v>-17</v>
      </c>
      <c r="AM101" s="5">
        <v>-27</v>
      </c>
      <c r="AN101" s="5">
        <v>-21</v>
      </c>
      <c r="AO101" s="5">
        <v>-24</v>
      </c>
      <c r="AP101" s="5">
        <v>-24</v>
      </c>
      <c r="AQ101" s="5">
        <v>-23</v>
      </c>
      <c r="AR101" s="5">
        <v>-22</v>
      </c>
      <c r="AS101" s="5">
        <v>-28</v>
      </c>
      <c r="AT101" s="5">
        <v>-24</v>
      </c>
      <c r="AU101" s="5">
        <v>-27</v>
      </c>
      <c r="AV101" s="5">
        <v>-29</v>
      </c>
      <c r="AW101" s="2">
        <v>-32</v>
      </c>
      <c r="AX101" s="2">
        <v>-25</v>
      </c>
      <c r="AY101" s="2">
        <v>-37</v>
      </c>
      <c r="AZ101" s="2">
        <v>-27</v>
      </c>
      <c r="BA101" s="2">
        <v>-36</v>
      </c>
      <c r="BB101" s="2">
        <v>-29</v>
      </c>
      <c r="BC101" s="2">
        <v>-28</v>
      </c>
      <c r="BD101" s="2">
        <v>-20</v>
      </c>
      <c r="BE101" s="2">
        <v>-30</v>
      </c>
      <c r="BF101" s="2">
        <v>-24</v>
      </c>
      <c r="BG101" s="2">
        <v>-33</v>
      </c>
    </row>
    <row r="102" spans="1:59" x14ac:dyDescent="0.2">
      <c r="A102" s="2" t="s">
        <v>44</v>
      </c>
      <c r="B102" s="5">
        <v>149863252</v>
      </c>
      <c r="C102" s="5">
        <v>149864220</v>
      </c>
      <c r="D102" s="5">
        <v>149864220</v>
      </c>
      <c r="E102" s="5">
        <v>149864220</v>
      </c>
      <c r="F102" s="5">
        <v>149649501</v>
      </c>
      <c r="G102" s="5">
        <v>149604375</v>
      </c>
      <c r="H102" s="5">
        <v>149499114</v>
      </c>
      <c r="I102" s="5">
        <v>149467939</v>
      </c>
      <c r="J102" s="5">
        <v>175617981</v>
      </c>
      <c r="K102" s="5">
        <v>184151827</v>
      </c>
      <c r="L102" s="5">
        <v>184159071</v>
      </c>
      <c r="M102" s="5"/>
      <c r="N102" s="5">
        <v>149864619</v>
      </c>
      <c r="O102" s="5">
        <v>149862269</v>
      </c>
      <c r="P102" s="5">
        <v>149862926</v>
      </c>
      <c r="Q102" s="5">
        <v>149863252</v>
      </c>
      <c r="R102" s="5">
        <v>149864220</v>
      </c>
      <c r="S102" s="5">
        <v>149864220</v>
      </c>
      <c r="T102" s="5">
        <v>149864220</v>
      </c>
      <c r="U102" s="5">
        <v>149864220</v>
      </c>
      <c r="V102" s="5">
        <v>149864220</v>
      </c>
      <c r="W102" s="5">
        <v>149864220</v>
      </c>
      <c r="X102" s="5">
        <v>149864220</v>
      </c>
      <c r="Y102" s="5">
        <v>149864220</v>
      </c>
      <c r="Z102" s="5">
        <v>149864220</v>
      </c>
      <c r="AA102" s="5">
        <v>149864220</v>
      </c>
      <c r="AB102" s="5">
        <v>149864220</v>
      </c>
      <c r="AC102" s="5">
        <v>149864220</v>
      </c>
      <c r="AD102" s="5">
        <v>149746303</v>
      </c>
      <c r="AE102" s="5">
        <v>149681707</v>
      </c>
      <c r="AF102" s="5">
        <v>149660177</v>
      </c>
      <c r="AG102" s="5">
        <v>149649501</v>
      </c>
      <c r="AH102" s="5">
        <v>149558661</v>
      </c>
      <c r="AI102" s="5">
        <v>149589544</v>
      </c>
      <c r="AJ102" s="5">
        <v>149599543</v>
      </c>
      <c r="AK102" s="5">
        <v>149604375</v>
      </c>
      <c r="AL102" s="5">
        <v>149510001</v>
      </c>
      <c r="AM102" s="5">
        <v>149504385</v>
      </c>
      <c r="AN102" s="5">
        <v>149501014</v>
      </c>
      <c r="AO102" s="5">
        <v>149499114</v>
      </c>
      <c r="AP102" s="5">
        <v>149452125</v>
      </c>
      <c r="AQ102" s="5">
        <v>149462766</v>
      </c>
      <c r="AR102" s="5">
        <v>149466320</v>
      </c>
      <c r="AS102" s="5">
        <v>149467939</v>
      </c>
      <c r="AT102" s="5">
        <v>149434558</v>
      </c>
      <c r="AU102" s="5">
        <v>166906632</v>
      </c>
      <c r="AV102" s="5">
        <v>172730220</v>
      </c>
      <c r="AW102" s="5">
        <v>175617981</v>
      </c>
      <c r="AX102" s="5">
        <v>184150320</v>
      </c>
      <c r="AY102" s="5">
        <v>184142009</v>
      </c>
      <c r="AZ102" s="5">
        <v>184148701</v>
      </c>
      <c r="BA102" s="5">
        <v>184151827</v>
      </c>
      <c r="BB102" s="5">
        <v>184172029</v>
      </c>
      <c r="BC102" s="5">
        <v>184150616</v>
      </c>
      <c r="BD102" s="5">
        <v>184156522</v>
      </c>
      <c r="BE102" s="20">
        <f t="shared" ref="BE102" si="9">L102</f>
        <v>184159071</v>
      </c>
      <c r="BF102" s="5">
        <v>184142674</v>
      </c>
      <c r="BG102" s="5">
        <v>184177525</v>
      </c>
    </row>
    <row r="104" spans="1:59" ht="24" x14ac:dyDescent="0.2">
      <c r="A104" s="30" t="s">
        <v>45</v>
      </c>
    </row>
    <row r="105" spans="1:59" ht="36" x14ac:dyDescent="0.2">
      <c r="A105" s="30" t="s">
        <v>46</v>
      </c>
    </row>
    <row r="106" spans="1:59" ht="24" x14ac:dyDescent="0.2">
      <c r="A106" s="30" t="s">
        <v>47</v>
      </c>
    </row>
    <row r="107" spans="1:59" ht="48" x14ac:dyDescent="0.2">
      <c r="A107" s="30" t="s">
        <v>48</v>
      </c>
    </row>
    <row r="108" spans="1:59" x14ac:dyDescent="0.2">
      <c r="A108" s="2" t="s">
        <v>123</v>
      </c>
    </row>
  </sheetData>
  <mergeCells count="1">
    <mergeCell ref="AV1:AZ1"/>
  </mergeCells>
  <phoneticPr fontId="4" type="noConversion"/>
  <pageMargins left="0.25" right="0.25" top="0.75" bottom="0.75" header="0.3" footer="0.3"/>
  <pageSetup paperSize="9" scale="2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Valmet Key Financials</vt:lpstr>
      <vt:lpstr>Previous Reporting Structure</vt:lpstr>
      <vt:lpstr>'Previous Reporting Structure'!Print_Area</vt:lpstr>
    </vt:vector>
  </TitlesOfParts>
  <Manager/>
  <Company>Valmet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Pekka Rouhiainen</dc:creator>
  <cp:keywords/>
  <dc:description/>
  <cp:lastModifiedBy>Emil Reinikainen</cp:lastModifiedBy>
  <cp:revision/>
  <dcterms:created xsi:type="dcterms:W3CDTF">2008-01-21T00:55:59Z</dcterms:created>
  <dcterms:modified xsi:type="dcterms:W3CDTF">2026-04-27T09:36:27Z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ValmetConfidentiality">
    <vt:lpwstr>INTERNAL</vt:lpwstr>
  </property>
</Properties>
</file>